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ona.liu\Desktop\ALL\二-比稿项目\新建文件夹\"/>
    </mc:Choice>
  </mc:AlternateContent>
  <bookViews>
    <workbookView xWindow="0" yWindow="0" windowWidth="19200" windowHeight="7130"/>
  </bookViews>
  <sheets>
    <sheet name="报价单 " sheetId="5" r:id="rId1"/>
  </sheets>
  <calcPr calcId="152511"/>
</workbook>
</file>

<file path=xl/calcChain.xml><?xml version="1.0" encoding="utf-8"?>
<calcChain xmlns="http://schemas.openxmlformats.org/spreadsheetml/2006/main">
  <c r="C8" i="5" l="1"/>
  <c r="B5" i="5"/>
  <c r="B6" i="5" l="1"/>
  <c r="H23" i="5"/>
  <c r="H20" i="5"/>
  <c r="H17" i="5"/>
  <c r="H22" i="5"/>
  <c r="H21" i="5"/>
  <c r="H19" i="5"/>
  <c r="H18" i="5"/>
  <c r="H16" i="5"/>
  <c r="H15" i="5"/>
  <c r="H13" i="5"/>
  <c r="H12" i="5"/>
  <c r="H14" i="5" s="1"/>
  <c r="H24" i="5" s="1"/>
  <c r="H26" i="5" l="1"/>
  <c r="C6" i="5" s="1"/>
  <c r="C5" i="5"/>
  <c r="C7" i="5" l="1"/>
  <c r="H27" i="5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 shape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 shape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 shapeId="0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<sst xmlns="http://schemas.openxmlformats.org/spreadsheetml/2006/main" count="52" uniqueCount="34">
  <si>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</si>
  <si>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</si>
  <si>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</si>
  <si>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</si>
  <si>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</si>
  <si>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</si>
  <si>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</si>
  <si>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</si>
  <si>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</si>
  <si>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</si>
  <si>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</si>
  <si>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</si>
  <si>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</si>
  <si>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页</t>
  </si>
  <si>
    <t>Total：</t>
  </si>
  <si>
    <t>税 Tax</t>
  </si>
  <si>
    <t>Total Amount</t>
  </si>
  <si>
    <t>1-1</t>
  </si>
  <si>
    <t>1-2</t>
  </si>
  <si>
    <t>1-3</t>
  </si>
  <si>
    <t>1-4</t>
  </si>
  <si>
    <t>老年人群甲减（甲癌）治疗策略</t>
    <phoneticPr fontId="22" type="noConversion"/>
  </si>
  <si>
    <t>妊娠期妇女甲减（甲癌）治疗策略</t>
    <phoneticPr fontId="22" type="noConversion"/>
  </si>
  <si>
    <t>儿童甲减（甲癌）治疗策略</t>
    <phoneticPr fontId="22" type="noConversion"/>
  </si>
  <si>
    <t>亚临床甲减治疗策略</t>
    <phoneticPr fontId="22" type="noConversion"/>
  </si>
  <si>
    <t>报价单明细表 Quotation Breakdown</t>
    <phoneticPr fontId="22" type="noConversion"/>
  </si>
  <si>
    <t>PPT撰写，包括医学编辑及适量文献检索</t>
    <phoneticPr fontId="22" type="noConversion"/>
  </si>
  <si>
    <t>PPT美化，包括图标重绘、字体设计等</t>
    <phoneticPr fontId="22" type="noConversion"/>
  </si>
  <si>
    <t>2022美纳里尼雷替斯推广幻灯制作项目报价单</t>
    <phoneticPr fontId="22" type="noConversion"/>
  </si>
  <si>
    <t>UBS最终给到优惠价</t>
    <phoneticPr fontId="22" type="noConversion"/>
  </si>
  <si>
    <t>不同患者人群推广幻灯4套*25P</t>
    <phoneticPr fontId="22" type="noConversion"/>
  </si>
  <si>
    <t>UBS最终给到优惠价</t>
    <phoneticPr fontId="22" type="noConversion"/>
  </si>
  <si>
    <t>总计 Total</t>
    <phoneticPr fontId="22" type="noConversion"/>
  </si>
  <si>
    <t>3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</si>
</sst>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 "/>
    <numFmt numFmtId="179" formatCode="0.00_ "/>
    <numFmt numFmtId="180" formatCode="#,##0.00_ ;[Red]\-#,##0.00\ "/>
  </numFmts>
  <fonts count="31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8"/>
      <name val="宋体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20"/>
      <name val="ＭＳ Ｐゴシック"/>
      <family val="2"/>
    </font>
    <font>
      <sz val="11"/>
      <color indexed="17"/>
      <name val="Calibri"/>
      <family val="2"/>
    </font>
    <font>
      <sz val="11"/>
      <color indexed="17"/>
      <name val="ＭＳ Ｐゴシック"/>
      <family val="2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6"/>
      <name val="微软雅黑"/>
      <family val="2"/>
      <charset val="134"/>
    </font>
    <font>
      <sz val="12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11"/>
      <name val="微软雅黑"/>
      <family val="2"/>
      <charset val="134"/>
    </font>
    <font>
      <b/>
      <u/>
      <sz val="14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3" fillId="0" borderId="0">
      <alignment vertical="top"/>
    </xf>
    <xf numFmtId="177" fontId="21" fillId="0" borderId="0" applyFont="0" applyFill="0" applyBorder="0" applyAlignment="0" applyProtection="0"/>
    <xf numFmtId="0" fontId="11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3" fillId="0" borderId="0">
      <alignment vertical="top"/>
    </xf>
    <xf numFmtId="0" fontId="15" fillId="0" borderId="0"/>
    <xf numFmtId="0" fontId="14" fillId="0" borderId="0">
      <alignment vertical="top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13" fillId="0" borderId="0"/>
    <xf numFmtId="0" fontId="13" fillId="0" borderId="0">
      <alignment vertical="top"/>
    </xf>
    <xf numFmtId="0" fontId="16" fillId="7" borderId="0" applyNumberFormat="0" applyBorder="0" applyAlignment="0" applyProtection="0">
      <alignment vertical="center"/>
    </xf>
    <xf numFmtId="0" fontId="13" fillId="0" borderId="0">
      <alignment vertical="top"/>
    </xf>
    <xf numFmtId="0" fontId="12" fillId="0" borderId="0">
      <alignment vertical="center"/>
    </xf>
    <xf numFmtId="0" fontId="13" fillId="0" borderId="0">
      <alignment vertical="top"/>
    </xf>
    <xf numFmtId="0" fontId="13" fillId="0" borderId="0"/>
    <xf numFmtId="0" fontId="18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4" fillId="0" borderId="0">
      <alignment vertical="top"/>
    </xf>
    <xf numFmtId="0" fontId="24" fillId="0" borderId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24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7" fontId="1" fillId="0" borderId="2" xfId="2" applyFont="1" applyBorder="1" applyAlignment="1"/>
    <xf numFmtId="43" fontId="1" fillId="0" borderId="0" xfId="2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vertical="center" wrapText="1"/>
    </xf>
    <xf numFmtId="179" fontId="6" fillId="0" borderId="2" xfId="0" applyNumberFormat="1" applyFont="1" applyBorder="1" applyAlignment="1"/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6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180" fontId="9" fillId="0" borderId="4" xfId="0" applyNumberFormat="1" applyFont="1" applyFill="1" applyBorder="1" applyAlignment="1"/>
    <xf numFmtId="0" fontId="23" fillId="0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6" fillId="5" borderId="2" xfId="0" applyFont="1" applyFill="1" applyBorder="1" applyAlignment="1">
      <alignment horizontal="left"/>
    </xf>
    <xf numFmtId="0" fontId="25" fillId="0" borderId="2" xfId="22" applyFont="1" applyFill="1" applyBorder="1" applyAlignment="1">
      <alignment horizontal="center" vertical="center"/>
    </xf>
    <xf numFmtId="179" fontId="26" fillId="0" borderId="2" xfId="22" applyNumberFormat="1" applyFont="1" applyBorder="1" applyAlignment="1"/>
    <xf numFmtId="176" fontId="25" fillId="0" borderId="2" xfId="22" applyNumberFormat="1" applyFont="1" applyFill="1" applyBorder="1" applyAlignment="1">
      <alignment horizontal="center" vertical="center"/>
    </xf>
    <xf numFmtId="0" fontId="25" fillId="0" borderId="2" xfId="22" applyFont="1" applyFill="1" applyBorder="1" applyAlignment="1">
      <alignment horizontal="left"/>
    </xf>
    <xf numFmtId="0" fontId="25" fillId="0" borderId="2" xfId="22" applyFont="1" applyFill="1" applyBorder="1" applyAlignment="1">
      <alignment horizontal="center"/>
    </xf>
    <xf numFmtId="178" fontId="25" fillId="0" borderId="2" xfId="22" applyNumberFormat="1" applyFont="1" applyFill="1" applyBorder="1" applyAlignment="1"/>
    <xf numFmtId="179" fontId="25" fillId="0" borderId="2" xfId="22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25" fillId="0" borderId="2" xfId="22" applyFont="1" applyBorder="1" applyAlignment="1">
      <alignment horizontal="right"/>
    </xf>
    <xf numFmtId="0" fontId="26" fillId="0" borderId="2" xfId="22" applyFont="1" applyBorder="1" applyAlignment="1">
      <alignment horizontal="right"/>
    </xf>
    <xf numFmtId="49" fontId="25" fillId="0" borderId="5" xfId="22" applyNumberFormat="1" applyFont="1" applyFill="1" applyBorder="1" applyAlignment="1">
      <alignment horizontal="center" vertical="center"/>
    </xf>
    <xf numFmtId="49" fontId="25" fillId="0" borderId="6" xfId="22" applyNumberFormat="1" applyFont="1" applyFill="1" applyBorder="1" applyAlignment="1">
      <alignment horizontal="center" vertical="center"/>
    </xf>
    <xf numFmtId="0" fontId="25" fillId="0" borderId="5" xfId="22" applyFont="1" applyFill="1" applyBorder="1" applyAlignment="1">
      <alignment horizontal="left" vertical="center"/>
    </xf>
    <xf numFmtId="0" fontId="25" fillId="0" borderId="6" xfId="22" applyFont="1" applyFill="1" applyBorder="1" applyAlignment="1">
      <alignment horizontal="left" vertical="center"/>
    </xf>
    <xf numFmtId="0" fontId="2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5" xfId="22" applyFont="1" applyFill="1" applyBorder="1" applyAlignment="1">
      <alignment horizontal="left" vertical="center" wrapText="1"/>
    </xf>
    <xf numFmtId="0" fontId="25" fillId="0" borderId="6" xfId="22" applyFont="1" applyFill="1" applyBorder="1" applyAlignment="1">
      <alignment horizontal="left" vertical="center" wrapText="1"/>
    </xf>
    <xf numFmtId="49" fontId="28" fillId="9" borderId="1" xfId="0" applyNumberFormat="1" applyFont="1" applyFill="1" applyBorder="1" applyAlignment="1">
      <alignment horizontal="center" vertical="center"/>
    </xf>
    <xf numFmtId="49" fontId="28" fillId="9" borderId="7" xfId="0" applyNumberFormat="1" applyFont="1" applyFill="1" applyBorder="1" applyAlignment="1">
      <alignment horizontal="center" vertical="center"/>
    </xf>
    <xf numFmtId="49" fontId="28" fillId="9" borderId="4" xfId="0" applyNumberFormat="1" applyFont="1" applyFill="1" applyBorder="1" applyAlignment="1">
      <alignment horizontal="center" vertical="center"/>
    </xf>
    <xf numFmtId="0" fontId="29" fillId="0" borderId="0" xfId="0" applyFont="1"/>
    <xf numFmtId="180" fontId="30" fillId="9" borderId="4" xfId="0" applyNumberFormat="1" applyFont="1" applyFill="1" applyBorder="1" applyAlignment="1"/>
    <xf numFmtId="0" fontId="26" fillId="9" borderId="2" xfId="0" applyFont="1" applyFill="1" applyBorder="1" applyAlignment="1">
      <alignment vertical="center" wrapText="1"/>
    </xf>
    <xf numFmtId="177" fontId="6" fillId="9" borderId="2" xfId="2" applyFont="1" applyFill="1" applyBorder="1" applyAlignment="1"/>
    <xf numFmtId="0" fontId="25" fillId="0" borderId="1" xfId="0" applyFont="1" applyBorder="1" applyAlignment="1">
      <alignment vertical="center" wrapText="1"/>
    </xf>
    <xf numFmtId="177" fontId="25" fillId="0" borderId="2" xfId="2" applyFont="1" applyBorder="1" applyAlignment="1"/>
    <xf numFmtId="49" fontId="25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29">
    <cellStyle name="0,0_x000d__x000a_NA_x000d__x000a_" xfId="6"/>
    <cellStyle name="Comma 2" xfId="4"/>
    <cellStyle name="Comma 2 2" xfId="2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2 2" xfId="25"/>
    <cellStyle name="常规 3 3" xfId="11"/>
    <cellStyle name="常规 3 3 2" xfId="26"/>
    <cellStyle name="常规 3 4" xfId="27"/>
    <cellStyle name="常规 4" xfId="17"/>
    <cellStyle name="常规 5" xfId="18"/>
    <cellStyle name="常规 6" xfId="22"/>
    <cellStyle name="好_20131026　杭州無錫2日間見積もり(0929)" xfId="19"/>
    <cellStyle name="好_Meeting Request（1125 价）" xfId="8"/>
    <cellStyle name="千位分隔" xfId="2" builtinId="3"/>
    <cellStyle name="千位分隔 2" xfId="20"/>
    <cellStyle name="千位分隔 2 2" xfId="28"/>
    <cellStyle name="千位分隔 3" xfId="23"/>
    <cellStyle name="样式 1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28"/>
  <sheetViews>
    <sheetView showGridLines="0" tabSelected="1" topLeftCell="A4" zoomScale="70" zoomScaleNormal="70" workbookViewId="0">
      <selection activeCell="M14" sqref="M14"/>
    </sheetView>
  </sheetViews>
  <sheetFormatPr defaultColWidth="9" defaultRowHeight="16.5"/>
  <cols>
    <col min="1" max="1" width="9.6640625" style="1" customWidth="1"/>
    <col min="2" max="2" width="35" style="2" customWidth="1"/>
    <col min="3" max="3" width="38.9140625" style="3" customWidth="1"/>
    <col min="4" max="4" width="8.4140625" style="4" customWidth="1"/>
    <col min="5" max="5" width="5.9140625" style="4" customWidth="1"/>
    <col min="6" max="6" width="6.1640625" style="4" customWidth="1"/>
    <col min="7" max="7" width="6.4140625" style="4" customWidth="1"/>
    <col min="8" max="8" width="15" style="5" customWidth="1"/>
    <col min="9" max="16384" width="9" style="2"/>
  </cols>
  <sheetData>
    <row r="2" spans="1:8" ht="21.5">
      <c r="A2" s="56" t="s">
        <v>28</v>
      </c>
      <c r="B2" s="57"/>
      <c r="C2" s="57"/>
      <c r="D2" s="6"/>
      <c r="E2" s="7"/>
      <c r="G2" s="2"/>
    </row>
    <row r="3" spans="1:8" ht="33">
      <c r="A3" s="8"/>
      <c r="B3" s="9" t="s">
        <v>0</v>
      </c>
      <c r="C3" s="38" t="s">
        <v>1</v>
      </c>
      <c r="G3" s="2"/>
    </row>
    <row r="4" spans="1:8">
      <c r="A4" s="10" t="s">
        <v>2</v>
      </c>
      <c r="B4" s="11" t="s">
        <v>3</v>
      </c>
      <c r="C4" s="12" t="s">
        <v>4</v>
      </c>
      <c r="D4" s="13"/>
      <c r="E4" s="14"/>
      <c r="F4" s="15"/>
      <c r="G4" s="2"/>
    </row>
    <row r="5" spans="1:8">
      <c r="A5" s="16">
        <v>1</v>
      </c>
      <c r="B5" s="17" t="str">
        <f>B11</f>
        <v>不同患者人群推广幻灯4套*25P</v>
      </c>
      <c r="C5" s="18">
        <f>H24</f>
        <v>72000</v>
      </c>
      <c r="D5" s="19"/>
      <c r="G5" s="2"/>
    </row>
    <row r="6" spans="1:8">
      <c r="A6" s="16" t="s">
        <v>5</v>
      </c>
      <c r="B6" s="17" t="str">
        <f>B25</f>
        <v>税 Tax</v>
      </c>
      <c r="C6" s="18">
        <f>H26</f>
        <v>4320</v>
      </c>
      <c r="D6" s="13"/>
      <c r="E6" s="14"/>
      <c r="F6" s="14"/>
      <c r="G6" s="2"/>
    </row>
    <row r="7" spans="1:8">
      <c r="A7" s="69" t="s">
        <v>33</v>
      </c>
      <c r="B7" s="67" t="s">
        <v>32</v>
      </c>
      <c r="C7" s="68">
        <f>SUM(C5:C6)</f>
        <v>76320</v>
      </c>
      <c r="D7" s="13"/>
      <c r="E7" s="14"/>
      <c r="F7" s="14"/>
      <c r="G7" s="2"/>
    </row>
    <row r="8" spans="1:8">
      <c r="A8" s="70"/>
      <c r="B8" s="65" t="s">
        <v>31</v>
      </c>
      <c r="C8" s="66">
        <f>H28</f>
        <v>73000</v>
      </c>
      <c r="D8" s="13"/>
      <c r="E8" s="14"/>
      <c r="F8" s="14"/>
      <c r="G8" s="2"/>
    </row>
    <row r="9" spans="1:8" ht="45" customHeight="1">
      <c r="A9" s="20"/>
      <c r="B9" s="37" t="s">
        <v>25</v>
      </c>
      <c r="C9" s="21"/>
      <c r="D9" s="13"/>
      <c r="E9" s="14"/>
      <c r="F9" s="14"/>
      <c r="G9" s="2"/>
      <c r="H9" s="22"/>
    </row>
    <row r="10" spans="1:8" ht="33">
      <c r="A10" s="23" t="s">
        <v>6</v>
      </c>
      <c r="B10" s="24" t="s">
        <v>7</v>
      </c>
      <c r="C10" s="24"/>
      <c r="D10" s="25" t="s">
        <v>8</v>
      </c>
      <c r="E10" s="25" t="s">
        <v>9</v>
      </c>
      <c r="F10" s="26" t="s">
        <v>10</v>
      </c>
      <c r="G10" s="26" t="s">
        <v>11</v>
      </c>
      <c r="H10" s="27" t="s">
        <v>12</v>
      </c>
    </row>
    <row r="11" spans="1:8">
      <c r="A11" s="29">
        <v>1</v>
      </c>
      <c r="B11" s="39" t="s">
        <v>30</v>
      </c>
      <c r="C11" s="31"/>
      <c r="D11" s="32"/>
      <c r="E11" s="33"/>
      <c r="F11" s="34"/>
      <c r="G11" s="34"/>
      <c r="H11" s="35"/>
    </row>
    <row r="12" spans="1:8">
      <c r="A12" s="52" t="s">
        <v>17</v>
      </c>
      <c r="B12" s="54" t="s">
        <v>21</v>
      </c>
      <c r="C12" s="43" t="s">
        <v>26</v>
      </c>
      <c r="D12" s="44" t="s">
        <v>13</v>
      </c>
      <c r="E12" s="40">
        <v>1</v>
      </c>
      <c r="F12" s="42">
        <v>25</v>
      </c>
      <c r="G12" s="42">
        <v>600</v>
      </c>
      <c r="H12" s="45">
        <f>F12*E12*G12</f>
        <v>15000</v>
      </c>
    </row>
    <row r="13" spans="1:8">
      <c r="A13" s="53"/>
      <c r="B13" s="55"/>
      <c r="C13" s="43" t="s">
        <v>27</v>
      </c>
      <c r="D13" s="44" t="s">
        <v>13</v>
      </c>
      <c r="E13" s="40">
        <v>1</v>
      </c>
      <c r="F13" s="42">
        <v>25</v>
      </c>
      <c r="G13" s="42">
        <v>120</v>
      </c>
      <c r="H13" s="45">
        <f>F13*E13*G13</f>
        <v>3000</v>
      </c>
    </row>
    <row r="14" spans="1:8">
      <c r="A14" s="50" t="s">
        <v>14</v>
      </c>
      <c r="B14" s="50"/>
      <c r="C14" s="50"/>
      <c r="D14" s="50"/>
      <c r="E14" s="50"/>
      <c r="F14" s="50"/>
      <c r="G14" s="50"/>
      <c r="H14" s="46">
        <f>SUM(H12:H13)</f>
        <v>18000</v>
      </c>
    </row>
    <row r="15" spans="1:8">
      <c r="A15" s="52" t="s">
        <v>18</v>
      </c>
      <c r="B15" s="58" t="s">
        <v>22</v>
      </c>
      <c r="C15" s="43" t="s">
        <v>26</v>
      </c>
      <c r="D15" s="44" t="s">
        <v>13</v>
      </c>
      <c r="E15" s="40">
        <v>1</v>
      </c>
      <c r="F15" s="42">
        <v>25</v>
      </c>
      <c r="G15" s="42">
        <v>600</v>
      </c>
      <c r="H15" s="45">
        <f>E15*F15*G15</f>
        <v>15000</v>
      </c>
    </row>
    <row r="16" spans="1:8">
      <c r="A16" s="53"/>
      <c r="B16" s="59"/>
      <c r="C16" s="43" t="s">
        <v>27</v>
      </c>
      <c r="D16" s="44" t="s">
        <v>13</v>
      </c>
      <c r="E16" s="40">
        <v>1</v>
      </c>
      <c r="F16" s="42">
        <v>25</v>
      </c>
      <c r="G16" s="42">
        <v>120</v>
      </c>
      <c r="H16" s="45">
        <f>E16*F16*G16</f>
        <v>3000</v>
      </c>
    </row>
    <row r="17" spans="1:13">
      <c r="A17" s="50" t="s">
        <v>14</v>
      </c>
      <c r="B17" s="50"/>
      <c r="C17" s="50"/>
      <c r="D17" s="50"/>
      <c r="E17" s="50"/>
      <c r="F17" s="50"/>
      <c r="G17" s="50"/>
      <c r="H17" s="46">
        <f>SUM(H15:H16)</f>
        <v>18000</v>
      </c>
    </row>
    <row r="18" spans="1:13">
      <c r="A18" s="52" t="s">
        <v>19</v>
      </c>
      <c r="B18" s="54" t="s">
        <v>23</v>
      </c>
      <c r="C18" s="43" t="s">
        <v>26</v>
      </c>
      <c r="D18" s="44" t="s">
        <v>13</v>
      </c>
      <c r="E18" s="40">
        <v>1</v>
      </c>
      <c r="F18" s="42">
        <v>25</v>
      </c>
      <c r="G18" s="42">
        <v>600</v>
      </c>
      <c r="H18" s="45">
        <f>E18*F18*G18</f>
        <v>15000</v>
      </c>
    </row>
    <row r="19" spans="1:13" ht="17">
      <c r="A19" s="53"/>
      <c r="B19" s="55"/>
      <c r="C19" s="43" t="s">
        <v>27</v>
      </c>
      <c r="D19" s="44" t="s">
        <v>13</v>
      </c>
      <c r="E19" s="40">
        <v>1</v>
      </c>
      <c r="F19" s="42">
        <v>25</v>
      </c>
      <c r="G19" s="42">
        <v>120</v>
      </c>
      <c r="H19" s="45">
        <f>E19*F19*G19</f>
        <v>3000</v>
      </c>
      <c r="M19" s="63"/>
    </row>
    <row r="20" spans="1:13">
      <c r="A20" s="50" t="s">
        <v>14</v>
      </c>
      <c r="B20" s="50"/>
      <c r="C20" s="50"/>
      <c r="D20" s="50"/>
      <c r="E20" s="50"/>
      <c r="F20" s="50"/>
      <c r="G20" s="50"/>
      <c r="H20" s="46">
        <f>SUM(H18:H19)</f>
        <v>18000</v>
      </c>
    </row>
    <row r="21" spans="1:13">
      <c r="A21" s="52" t="s">
        <v>20</v>
      </c>
      <c r="B21" s="54" t="s">
        <v>24</v>
      </c>
      <c r="C21" s="43" t="s">
        <v>26</v>
      </c>
      <c r="D21" s="44" t="s">
        <v>13</v>
      </c>
      <c r="E21" s="40">
        <v>1</v>
      </c>
      <c r="F21" s="42">
        <v>25</v>
      </c>
      <c r="G21" s="42">
        <v>600</v>
      </c>
      <c r="H21" s="45">
        <f>E21*F21*G21</f>
        <v>15000</v>
      </c>
    </row>
    <row r="22" spans="1:13">
      <c r="A22" s="53"/>
      <c r="B22" s="55"/>
      <c r="C22" s="43" t="s">
        <v>27</v>
      </c>
      <c r="D22" s="44" t="s">
        <v>13</v>
      </c>
      <c r="E22" s="40">
        <v>1</v>
      </c>
      <c r="F22" s="42">
        <v>25</v>
      </c>
      <c r="G22" s="42">
        <v>120</v>
      </c>
      <c r="H22" s="45">
        <f>E22*F22*G22</f>
        <v>3000</v>
      </c>
    </row>
    <row r="23" spans="1:13">
      <c r="A23" s="50" t="s">
        <v>14</v>
      </c>
      <c r="B23" s="50"/>
      <c r="C23" s="50"/>
      <c r="D23" s="50"/>
      <c r="E23" s="50"/>
      <c r="F23" s="50"/>
      <c r="G23" s="50"/>
      <c r="H23" s="46">
        <f>SUM(H21:H22)</f>
        <v>18000</v>
      </c>
    </row>
    <row r="24" spans="1:13">
      <c r="A24" s="51" t="s">
        <v>14</v>
      </c>
      <c r="B24" s="51"/>
      <c r="C24" s="51"/>
      <c r="D24" s="51"/>
      <c r="E24" s="51"/>
      <c r="F24" s="51"/>
      <c r="G24" s="51"/>
      <c r="H24" s="41">
        <f>H14+H17+H20+H23</f>
        <v>72000</v>
      </c>
    </row>
    <row r="25" spans="1:13">
      <c r="A25" s="29">
        <v>2</v>
      </c>
      <c r="B25" s="30" t="s">
        <v>15</v>
      </c>
      <c r="C25" s="31">
        <v>0.06</v>
      </c>
      <c r="D25" s="32"/>
      <c r="E25" s="33"/>
      <c r="F25" s="34"/>
      <c r="G25" s="34"/>
      <c r="H25" s="35"/>
    </row>
    <row r="26" spans="1:13">
      <c r="A26" s="47" t="s">
        <v>14</v>
      </c>
      <c r="B26" s="47"/>
      <c r="C26" s="47"/>
      <c r="D26" s="48"/>
      <c r="E26" s="47"/>
      <c r="F26" s="47"/>
      <c r="G26" s="47"/>
      <c r="H26" s="28">
        <f>H24*C25</f>
        <v>4320</v>
      </c>
    </row>
    <row r="27" spans="1:13">
      <c r="A27" s="49" t="s">
        <v>16</v>
      </c>
      <c r="B27" s="49"/>
      <c r="C27" s="49"/>
      <c r="D27" s="49"/>
      <c r="E27" s="49"/>
      <c r="F27" s="49"/>
      <c r="G27" s="49"/>
      <c r="H27" s="36">
        <f>H24+H26</f>
        <v>76320</v>
      </c>
    </row>
    <row r="28" spans="1:13" ht="23" customHeight="1">
      <c r="A28" s="60" t="s">
        <v>29</v>
      </c>
      <c r="B28" s="61"/>
      <c r="C28" s="61"/>
      <c r="D28" s="61"/>
      <c r="E28" s="61"/>
      <c r="F28" s="61"/>
      <c r="G28" s="62"/>
      <c r="H28" s="64">
        <v>73000</v>
      </c>
    </row>
  </sheetData>
  <mergeCells count="18">
    <mergeCell ref="A28:G28"/>
    <mergeCell ref="A7:A8"/>
    <mergeCell ref="A2:C2"/>
    <mergeCell ref="A14:G14"/>
    <mergeCell ref="A12:A13"/>
    <mergeCell ref="B12:B13"/>
    <mergeCell ref="A15:A16"/>
    <mergeCell ref="B15:B16"/>
    <mergeCell ref="A26:G26"/>
    <mergeCell ref="A27:G27"/>
    <mergeCell ref="A17:G17"/>
    <mergeCell ref="A20:G20"/>
    <mergeCell ref="A24:G24"/>
    <mergeCell ref="A21:A22"/>
    <mergeCell ref="B21:B22"/>
    <mergeCell ref="A23:G23"/>
    <mergeCell ref="A18:A19"/>
    <mergeCell ref="B18:B19"/>
  </mergeCells>
  <phoneticPr fontId="22" type="noConversion"/>
  <pageMargins left="0.7" right="0.7" top="0.75" bottom="0.75" header="0.3" footer="0.3"/>
  <pageSetup paperSize="9" orientation="landscape" r:id="rId1"/>
  <ignoredErrors>
    <ignoredError sqref="H17 H20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刘阳</cp:lastModifiedBy>
  <cp:lastPrinted>2021-10-25T02:19:00Z</cp:lastPrinted>
  <dcterms:created xsi:type="dcterms:W3CDTF">2014-02-12T08:04:00Z</dcterms:created>
  <dcterms:modified xsi:type="dcterms:W3CDTF">2022-04-20T08:15:22Z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2DAAB47EFB5848E29307DE69F5107DD4</vt:lpwstr>
  </property>
  <property fmtid="{D5CDD505-2E9C-101B-9397-08002B2CF9AE}" pid="10" name="KSOProductBuildVer">
    <vt:lpwstr>2052-11.1.0.11566</vt:lpwstr>
  </property>
</Properties>
</file>