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xWindow="0" yWindow="0" windowWidth="28800" windowHeight="12180"/>
  </bookViews>
  <sheets>
    <sheet name="H5问卷及盲盒抽奖功能开发定制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F31" i="2" l="1"/>
  <c r="A7" i="2"/>
  <c r="G12" i="2"/>
  <c r="G13" i="2"/>
  <c r="G14" i="2"/>
  <c r="G15" i="2"/>
  <c r="G16" i="2"/>
  <c r="G17" i="2"/>
  <c r="G18" i="2"/>
  <c r="G19" i="2"/>
  <c r="G20" i="2"/>
  <c r="G21" i="2"/>
  <c r="G22" i="2"/>
  <c r="G11" i="2" l="1"/>
  <c r="F23" i="2" s="1"/>
  <c r="G9" i="2" l="1"/>
  <c r="G8" i="2" l="1"/>
  <c r="F10" i="2" l="1"/>
  <c r="G32" i="2" s="1"/>
</calcChain>
</file>

<file path=xl/sharedStrings.xml><?xml version="1.0" encoding="utf-8"?>
<sst xmlns="http://schemas.openxmlformats.org/spreadsheetml/2006/main" count="79" uniqueCount="62">
  <si>
    <t>Currency: RMB</t>
    <phoneticPr fontId="3" type="noConversion"/>
  </si>
  <si>
    <t>数量</t>
    <phoneticPr fontId="8" type="noConversion"/>
  </si>
  <si>
    <t>单位</t>
    <phoneticPr fontId="8" type="noConversion"/>
  </si>
  <si>
    <t>单价</t>
    <phoneticPr fontId="8" type="noConversion"/>
  </si>
  <si>
    <t>Category</t>
    <phoneticPr fontId="3" type="noConversion"/>
  </si>
  <si>
    <t>Item</t>
    <phoneticPr fontId="3" type="noConversion"/>
  </si>
  <si>
    <t>Qty</t>
    <phoneticPr fontId="3" type="noConversion"/>
  </si>
  <si>
    <t>Unit</t>
    <phoneticPr fontId="8" type="noConversion"/>
  </si>
  <si>
    <t>Unit Price</t>
    <phoneticPr fontId="3" type="noConversion"/>
  </si>
  <si>
    <t>Price</t>
    <phoneticPr fontId="3" type="noConversion"/>
  </si>
  <si>
    <t>总价</t>
    <phoneticPr fontId="8" type="noConversion"/>
  </si>
  <si>
    <t>人/天</t>
    <phoneticPr fontId="2" type="noConversion"/>
  </si>
  <si>
    <t>折扣</t>
    <phoneticPr fontId="2" type="noConversion"/>
  </si>
  <si>
    <t>其他小计</t>
    <phoneticPr fontId="2" type="noConversion"/>
  </si>
  <si>
    <t>年</t>
    <phoneticPr fontId="2" type="noConversion"/>
  </si>
  <si>
    <t>月</t>
    <phoneticPr fontId="2" type="noConversion"/>
  </si>
  <si>
    <t>第三方设施采购总价</t>
    <phoneticPr fontId="2" type="noConversion"/>
  </si>
  <si>
    <t>基础运营服务器系统</t>
    <phoneticPr fontId="2" type="noConversion"/>
  </si>
  <si>
    <t>数字证书系统</t>
    <phoneticPr fontId="2" type="noConversion"/>
  </si>
  <si>
    <t>数字证书有效期为上线起1年</t>
    <phoneticPr fontId="2" type="noConversion"/>
  </si>
  <si>
    <t>轻量化服务器系统</t>
    <phoneticPr fontId="2" type="noConversion"/>
  </si>
  <si>
    <t>部署数字证书手机和PC不会提示安全风险</t>
    <phoneticPr fontId="2" type="noConversion"/>
  </si>
  <si>
    <t>问卷功能定制</t>
    <phoneticPr fontId="2" type="noConversion"/>
  </si>
  <si>
    <t>基础架构定制</t>
    <phoneticPr fontId="2" type="noConversion"/>
  </si>
  <si>
    <t>人员基础数据导入和梳理</t>
    <phoneticPr fontId="2" type="noConversion"/>
  </si>
  <si>
    <t>问卷架构定制</t>
    <phoneticPr fontId="2" type="noConversion"/>
  </si>
  <si>
    <t>Q2问卷定制开发</t>
    <phoneticPr fontId="2" type="noConversion"/>
  </si>
  <si>
    <t>Q3问卷定制开发</t>
    <phoneticPr fontId="2" type="noConversion"/>
  </si>
  <si>
    <t>Q4问卷定制开发</t>
    <phoneticPr fontId="2" type="noConversion"/>
  </si>
  <si>
    <t>基于Q2问卷进行修改题目，不改动问卷结构</t>
    <phoneticPr fontId="2" type="noConversion"/>
  </si>
  <si>
    <t>抽奖部分定制</t>
    <phoneticPr fontId="2" type="noConversion"/>
  </si>
  <si>
    <t>抽奖程序定制</t>
    <phoneticPr fontId="2" type="noConversion"/>
  </si>
  <si>
    <t>可定制各奖项数量、中奖概率并在奖项抽完冻结部分奖项抽中率</t>
    <phoneticPr fontId="2" type="noConversion"/>
  </si>
  <si>
    <t>奖项验证通知</t>
    <phoneticPr fontId="2" type="noConversion"/>
  </si>
  <si>
    <t>中奖后给与提示物并记录至数据库</t>
    <phoneticPr fontId="2" type="noConversion"/>
  </si>
  <si>
    <t>后台系统</t>
    <phoneticPr fontId="2" type="noConversion"/>
  </si>
  <si>
    <t>人员管理</t>
    <phoneticPr fontId="2" type="noConversion"/>
  </si>
  <si>
    <t>登录系统</t>
    <phoneticPr fontId="2" type="noConversion"/>
  </si>
  <si>
    <t>白名单员工登录和绑定(基于手机验证码)</t>
    <phoneticPr fontId="2" type="noConversion"/>
  </si>
  <si>
    <t>维护和管理人员名单 可以新增、修改和停用</t>
    <phoneticPr fontId="2" type="noConversion"/>
  </si>
  <si>
    <t>问卷结果导出</t>
    <phoneticPr fontId="2" type="noConversion"/>
  </si>
  <si>
    <t>可以一键导出Q2 Q3 Q4 3份问卷的结果清单。</t>
    <phoneticPr fontId="2" type="noConversion"/>
  </si>
  <si>
    <t>中奖清单导出</t>
    <phoneticPr fontId="2" type="noConversion"/>
  </si>
  <si>
    <t>导出Q2 Q3 Q4对应的中奖清单。并可以在页面查询。</t>
    <phoneticPr fontId="2" type="noConversion"/>
  </si>
  <si>
    <t>H5问卷及盲盒抽奖功能开发定制</t>
    <phoneticPr fontId="2" type="noConversion"/>
  </si>
  <si>
    <t>短信平台</t>
    <phoneticPr fontId="2" type="noConversion"/>
  </si>
  <si>
    <t>短信平台申请和构建</t>
    <phoneticPr fontId="2" type="noConversion"/>
  </si>
  <si>
    <t>包含10000条短信的使用</t>
    <phoneticPr fontId="2" type="noConversion"/>
  </si>
  <si>
    <t>PKG</t>
    <phoneticPr fontId="2" type="noConversion"/>
  </si>
  <si>
    <t>Year:F 20210420</t>
    <phoneticPr fontId="3" type="noConversion"/>
  </si>
  <si>
    <t>卡牌功能</t>
  </si>
  <si>
    <t>奖项控制</t>
  </si>
  <si>
    <t>奖项运营</t>
  </si>
  <si>
    <t>卡牌奖品功能开发</t>
  </si>
  <si>
    <t>卡牌合成功能开发</t>
  </si>
  <si>
    <t>普通卡牌抽奖率控制</t>
  </si>
  <si>
    <t>特殊卡牌中奖率控制</t>
  </si>
  <si>
    <t>按照BU控制中奖量</t>
  </si>
  <si>
    <t>抽奖期指定人员跟踪抽奖数据，每个月3天抽奖期专人跟进中奖率并实时管理</t>
  </si>
  <si>
    <t>追加部分</t>
    <phoneticPr fontId="2" type="noConversion"/>
  </si>
  <si>
    <t>追加小计</t>
    <phoneticPr fontId="2" type="noConversion"/>
  </si>
  <si>
    <t>归属数伊部分(PO金额)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</si>
</sst>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.00_ "/>
  </numFmts>
  <fonts count="15">
    <font>
      <sz val="11"/>
      <color theme="1"/>
      <name val="等线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8"/>
      <name val="Tahoma"/>
      <family val="2"/>
    </font>
    <font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176" fontId="9" fillId="5" borderId="1" xfId="0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76" fontId="11" fillId="3" borderId="0" xfId="0" applyNumberFormat="1" applyFont="1" applyFill="1" applyAlignment="1">
      <alignment horizontal="right" vertical="center"/>
    </xf>
    <xf numFmtId="176" fontId="12" fillId="3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77" fontId="14" fillId="0" borderId="0" xfId="0" applyNumberFormat="1" applyFont="1">
      <alignment vertical="center"/>
    </xf>
    <xf numFmtId="0" fontId="14" fillId="0" borderId="3" xfId="0" applyFont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9" fillId="5" borderId="2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85" zoomScaleNormal="85" workbookViewId="0">
      <selection activeCell="C38" sqref="C38"/>
    </sheetView>
  </sheetViews>
  <sheetFormatPr defaultColWidth="7.625" defaultRowHeight="14.25"/>
  <cols>
    <col min="1" max="1" width="23.375" style="5" bestFit="1" customWidth="1"/>
    <col min="2" max="2" width="58.625" style="5" bestFit="1" customWidth="1"/>
    <col min="3" max="3" width="66" style="5" customWidth="1"/>
    <col min="4" max="4" width="11.25" style="5" bestFit="1" customWidth="1"/>
    <col min="5" max="5" width="11.25" style="5" customWidth="1"/>
    <col min="6" max="6" width="11.25" style="11" bestFit="1" customWidth="1"/>
    <col min="7" max="7" width="17.25" style="5" customWidth="1"/>
    <col min="8" max="8" width="10" style="5" bestFit="1" customWidth="1"/>
    <col min="9" max="16384" width="7.625" style="5"/>
  </cols>
  <sheetData>
    <row r="1" spans="1:7" ht="18">
      <c r="A1" s="34" t="s">
        <v>44</v>
      </c>
      <c r="B1" s="1"/>
      <c r="C1" s="1"/>
      <c r="D1" s="2"/>
      <c r="E1" s="2"/>
      <c r="F1" s="3"/>
      <c r="G1" s="4"/>
    </row>
    <row r="2" spans="1:7" ht="16.5">
      <c r="A2" s="6"/>
      <c r="B2" s="6"/>
      <c r="C2" s="6"/>
      <c r="D2" s="7"/>
      <c r="E2" s="7"/>
      <c r="F2" s="8"/>
      <c r="G2" s="7"/>
    </row>
    <row r="3" spans="1:7" ht="18">
      <c r="A3" s="24"/>
      <c r="B3" s="25" t="s">
        <v>49</v>
      </c>
      <c r="C3" s="24"/>
      <c r="D3" s="26"/>
      <c r="E3" s="26"/>
      <c r="F3" s="27"/>
      <c r="G3" s="26"/>
    </row>
    <row r="4" spans="1:7" ht="18">
      <c r="A4" s="24"/>
      <c r="B4" s="25" t="s">
        <v>0</v>
      </c>
      <c r="C4" s="25"/>
      <c r="D4" s="26"/>
      <c r="E4" s="26"/>
      <c r="F4" s="27"/>
      <c r="G4" s="26"/>
    </row>
    <row r="5" spans="1:7" ht="18">
      <c r="A5" s="24"/>
      <c r="B5" s="24"/>
      <c r="C5" s="24"/>
      <c r="D5" s="27" t="s">
        <v>1</v>
      </c>
      <c r="E5" s="27" t="s">
        <v>2</v>
      </c>
      <c r="F5" s="27" t="s">
        <v>3</v>
      </c>
      <c r="G5" s="28"/>
    </row>
    <row r="6" spans="1:7" ht="18">
      <c r="A6" s="21" t="s">
        <v>4</v>
      </c>
      <c r="B6" s="24" t="s">
        <v>5</v>
      </c>
      <c r="C6" s="24"/>
      <c r="D6" s="27" t="s">
        <v>6</v>
      </c>
      <c r="E6" s="27" t="s">
        <v>7</v>
      </c>
      <c r="F6" s="27" t="s">
        <v>8</v>
      </c>
      <c r="G6" s="29" t="s">
        <v>9</v>
      </c>
    </row>
    <row r="7" spans="1:7" ht="24.75" customHeight="1">
      <c r="A7" s="30" t="str">
        <f>A1</f>
        <v>H5问卷及盲盒抽奖功能开发定制</v>
      </c>
      <c r="B7" s="31"/>
      <c r="C7" s="31"/>
      <c r="D7" s="32"/>
      <c r="E7" s="32"/>
      <c r="F7" s="32"/>
      <c r="G7" s="33"/>
    </row>
    <row r="8" spans="1:7" ht="17.25">
      <c r="A8" s="15" t="s">
        <v>17</v>
      </c>
      <c r="B8" s="18" t="s">
        <v>20</v>
      </c>
      <c r="C8" s="18"/>
      <c r="D8" s="16">
        <v>12</v>
      </c>
      <c r="E8" s="17" t="s">
        <v>15</v>
      </c>
      <c r="F8" s="16">
        <v>370</v>
      </c>
      <c r="G8" s="16">
        <f t="shared" ref="G8" si="0">F8*D8</f>
        <v>4440</v>
      </c>
    </row>
    <row r="9" spans="1:7" ht="17.25">
      <c r="A9" s="18" t="s">
        <v>18</v>
      </c>
      <c r="B9" s="15" t="s">
        <v>21</v>
      </c>
      <c r="C9" s="23" t="s">
        <v>19</v>
      </c>
      <c r="D9" s="16">
        <v>1</v>
      </c>
      <c r="E9" s="17" t="s">
        <v>14</v>
      </c>
      <c r="F9" s="16">
        <v>1000</v>
      </c>
      <c r="G9" s="16">
        <f>F9*D9</f>
        <v>1000</v>
      </c>
    </row>
    <row r="10" spans="1:7" ht="14.45" customHeight="1">
      <c r="A10" s="19"/>
      <c r="B10" s="19"/>
      <c r="C10" s="42" t="s">
        <v>16</v>
      </c>
      <c r="D10" s="42"/>
      <c r="E10" s="42"/>
      <c r="F10" s="38">
        <f>SUM(G8:G9)</f>
        <v>5440</v>
      </c>
      <c r="G10" s="38"/>
    </row>
    <row r="11" spans="1:7" ht="17.25">
      <c r="A11" s="40" t="s">
        <v>23</v>
      </c>
      <c r="B11" s="22" t="s">
        <v>24</v>
      </c>
      <c r="C11" s="20"/>
      <c r="D11" s="16">
        <v>2</v>
      </c>
      <c r="E11" s="17" t="s">
        <v>11</v>
      </c>
      <c r="F11" s="16">
        <v>1098</v>
      </c>
      <c r="G11" s="16">
        <f t="shared" ref="G11:G22" si="1">F11*D11</f>
        <v>2196</v>
      </c>
    </row>
    <row r="12" spans="1:7" ht="17.25">
      <c r="A12" s="40"/>
      <c r="B12" s="22" t="s">
        <v>25</v>
      </c>
      <c r="C12" s="20"/>
      <c r="D12" s="16">
        <v>1</v>
      </c>
      <c r="E12" s="17" t="s">
        <v>11</v>
      </c>
      <c r="F12" s="16">
        <v>1098</v>
      </c>
      <c r="G12" s="16">
        <f t="shared" si="1"/>
        <v>1098</v>
      </c>
    </row>
    <row r="13" spans="1:7" ht="17.25">
      <c r="A13" s="40"/>
      <c r="B13" s="22" t="s">
        <v>37</v>
      </c>
      <c r="C13" s="20" t="s">
        <v>38</v>
      </c>
      <c r="D13" s="16">
        <v>0.5</v>
      </c>
      <c r="E13" s="17" t="s">
        <v>11</v>
      </c>
      <c r="F13" s="16">
        <v>1098</v>
      </c>
      <c r="G13" s="16">
        <f t="shared" si="1"/>
        <v>549</v>
      </c>
    </row>
    <row r="14" spans="1:7" ht="17.25">
      <c r="A14" s="41" t="s">
        <v>22</v>
      </c>
      <c r="B14" s="20" t="s">
        <v>26</v>
      </c>
      <c r="C14" s="20"/>
      <c r="D14" s="16">
        <v>2.5</v>
      </c>
      <c r="E14" s="17" t="s">
        <v>11</v>
      </c>
      <c r="F14" s="16">
        <v>1098</v>
      </c>
      <c r="G14" s="16">
        <f t="shared" si="1"/>
        <v>2745</v>
      </c>
    </row>
    <row r="15" spans="1:7" ht="17.25">
      <c r="A15" s="41"/>
      <c r="B15" s="20" t="s">
        <v>27</v>
      </c>
      <c r="C15" s="23" t="s">
        <v>29</v>
      </c>
      <c r="D15" s="16">
        <v>1.5</v>
      </c>
      <c r="E15" s="17" t="s">
        <v>11</v>
      </c>
      <c r="F15" s="16">
        <v>1098</v>
      </c>
      <c r="G15" s="16">
        <f t="shared" si="1"/>
        <v>1647</v>
      </c>
    </row>
    <row r="16" spans="1:7" ht="17.25">
      <c r="A16" s="41"/>
      <c r="B16" s="20" t="s">
        <v>28</v>
      </c>
      <c r="C16" s="23" t="s">
        <v>29</v>
      </c>
      <c r="D16" s="16">
        <v>1.5</v>
      </c>
      <c r="E16" s="17" t="s">
        <v>11</v>
      </c>
      <c r="F16" s="16">
        <v>1098</v>
      </c>
      <c r="G16" s="16">
        <f t="shared" si="1"/>
        <v>1647</v>
      </c>
    </row>
    <row r="17" spans="1:7" ht="17.25">
      <c r="A17" s="41" t="s">
        <v>30</v>
      </c>
      <c r="B17" s="23" t="s">
        <v>31</v>
      </c>
      <c r="C17" s="23" t="s">
        <v>32</v>
      </c>
      <c r="D17" s="16">
        <v>2</v>
      </c>
      <c r="E17" s="17" t="s">
        <v>11</v>
      </c>
      <c r="F17" s="16">
        <v>1098</v>
      </c>
      <c r="G17" s="16">
        <f t="shared" si="1"/>
        <v>2196</v>
      </c>
    </row>
    <row r="18" spans="1:7" ht="17.25">
      <c r="A18" s="41"/>
      <c r="B18" s="23" t="s">
        <v>33</v>
      </c>
      <c r="C18" s="23" t="s">
        <v>34</v>
      </c>
      <c r="D18" s="16">
        <v>1</v>
      </c>
      <c r="E18" s="17" t="s">
        <v>11</v>
      </c>
      <c r="F18" s="16">
        <v>1098</v>
      </c>
      <c r="G18" s="16">
        <f t="shared" si="1"/>
        <v>1098</v>
      </c>
    </row>
    <row r="19" spans="1:7" ht="17.25">
      <c r="A19" s="41" t="s">
        <v>35</v>
      </c>
      <c r="B19" s="23" t="s">
        <v>36</v>
      </c>
      <c r="C19" s="23" t="s">
        <v>39</v>
      </c>
      <c r="D19" s="16">
        <v>2</v>
      </c>
      <c r="E19" s="17" t="s">
        <v>11</v>
      </c>
      <c r="F19" s="16">
        <v>1098</v>
      </c>
      <c r="G19" s="16">
        <f t="shared" si="1"/>
        <v>2196</v>
      </c>
    </row>
    <row r="20" spans="1:7" ht="17.25">
      <c r="A20" s="41"/>
      <c r="B20" s="23" t="s">
        <v>40</v>
      </c>
      <c r="C20" s="23" t="s">
        <v>41</v>
      </c>
      <c r="D20" s="16">
        <v>1.5</v>
      </c>
      <c r="E20" s="17" t="s">
        <v>11</v>
      </c>
      <c r="F20" s="16">
        <v>1098</v>
      </c>
      <c r="G20" s="16">
        <f t="shared" si="1"/>
        <v>1647</v>
      </c>
    </row>
    <row r="21" spans="1:7" ht="17.25">
      <c r="A21" s="41"/>
      <c r="B21" s="23" t="s">
        <v>42</v>
      </c>
      <c r="C21" s="23" t="s">
        <v>43</v>
      </c>
      <c r="D21" s="16">
        <v>1.5</v>
      </c>
      <c r="E21" s="17" t="s">
        <v>11</v>
      </c>
      <c r="F21" s="16">
        <v>1098</v>
      </c>
      <c r="G21" s="16">
        <f t="shared" si="1"/>
        <v>1647</v>
      </c>
    </row>
    <row r="22" spans="1:7" ht="17.25">
      <c r="A22" s="18" t="s">
        <v>45</v>
      </c>
      <c r="B22" s="23" t="s">
        <v>46</v>
      </c>
      <c r="C22" s="23" t="s">
        <v>47</v>
      </c>
      <c r="D22" s="16">
        <v>1</v>
      </c>
      <c r="E22" s="17" t="s">
        <v>48</v>
      </c>
      <c r="F22" s="16">
        <v>1000</v>
      </c>
      <c r="G22" s="16">
        <f t="shared" si="1"/>
        <v>1000</v>
      </c>
    </row>
    <row r="23" spans="1:7" ht="18.75" thickBot="1">
      <c r="A23" s="19"/>
      <c r="B23" s="19"/>
      <c r="C23" s="37" t="s">
        <v>13</v>
      </c>
      <c r="D23" s="37"/>
      <c r="E23" s="37"/>
      <c r="F23" s="38">
        <f>SUM(G11:G22)</f>
        <v>19666</v>
      </c>
      <c r="G23" s="38"/>
    </row>
    <row r="24" spans="1:7" ht="17.25" hidden="1" thickBot="1">
      <c r="A24" s="9"/>
      <c r="B24" s="9"/>
      <c r="C24" s="13"/>
      <c r="D24" s="13"/>
      <c r="E24" s="13"/>
      <c r="F24" s="12" t="s">
        <v>12</v>
      </c>
      <c r="G24" s="12"/>
    </row>
    <row r="25" spans="1:7" ht="17.25">
      <c r="A25" s="43" t="s">
        <v>59</v>
      </c>
      <c r="B25" s="5" t="s">
        <v>50</v>
      </c>
      <c r="C25" s="5" t="s">
        <v>53</v>
      </c>
      <c r="D25" s="11">
        <v>3</v>
      </c>
      <c r="E25" s="17" t="s">
        <v>11</v>
      </c>
      <c r="F25" s="5">
        <v>1098</v>
      </c>
      <c r="G25" s="16">
        <v>3294</v>
      </c>
    </row>
    <row r="26" spans="1:7" ht="17.25">
      <c r="A26" s="43"/>
      <c r="C26" s="5" t="s">
        <v>54</v>
      </c>
      <c r="D26" s="11">
        <v>2</v>
      </c>
      <c r="E26" s="17" t="s">
        <v>11</v>
      </c>
      <c r="F26" s="5">
        <v>1098</v>
      </c>
      <c r="G26" s="16">
        <v>2196</v>
      </c>
    </row>
    <row r="27" spans="1:7" ht="17.25">
      <c r="A27" s="43"/>
      <c r="B27" s="5" t="s">
        <v>51</v>
      </c>
      <c r="C27" s="5" t="s">
        <v>55</v>
      </c>
      <c r="D27" s="11">
        <v>2</v>
      </c>
      <c r="E27" s="17" t="s">
        <v>11</v>
      </c>
      <c r="F27" s="5">
        <v>1098</v>
      </c>
      <c r="G27" s="16">
        <v>2196</v>
      </c>
    </row>
    <row r="28" spans="1:7" ht="17.25">
      <c r="A28" s="43"/>
      <c r="C28" s="5" t="s">
        <v>56</v>
      </c>
      <c r="D28" s="11">
        <v>1</v>
      </c>
      <c r="E28" s="17" t="s">
        <v>11</v>
      </c>
      <c r="F28" s="5">
        <v>1098</v>
      </c>
      <c r="G28" s="16">
        <v>1098</v>
      </c>
    </row>
    <row r="29" spans="1:7" ht="17.25">
      <c r="A29" s="43"/>
      <c r="C29" s="5" t="s">
        <v>57</v>
      </c>
      <c r="D29" s="11">
        <v>1</v>
      </c>
      <c r="E29" s="17" t="s">
        <v>11</v>
      </c>
      <c r="F29" s="5">
        <v>1098</v>
      </c>
      <c r="G29" s="16">
        <v>1098</v>
      </c>
    </row>
    <row r="30" spans="1:7" ht="17.25">
      <c r="A30" s="43"/>
      <c r="B30" s="5" t="s">
        <v>52</v>
      </c>
      <c r="C30" s="5" t="s">
        <v>58</v>
      </c>
      <c r="D30" s="11">
        <v>4</v>
      </c>
      <c r="E30" s="17" t="s">
        <v>11</v>
      </c>
      <c r="F30" s="5">
        <v>1098</v>
      </c>
      <c r="G30" s="16">
        <v>4392</v>
      </c>
    </row>
    <row r="31" spans="1:7" ht="18.75" thickBot="1">
      <c r="A31" s="19"/>
      <c r="B31" s="19"/>
      <c r="C31" s="37" t="s">
        <v>60</v>
      </c>
      <c r="D31" s="37"/>
      <c r="E31" s="37"/>
      <c r="F31" s="38">
        <f>SUM(G25:G30)*1.06</f>
        <v>15130.44</v>
      </c>
      <c r="G31" s="38"/>
    </row>
    <row r="32" spans="1:7" ht="21.75" thickBot="1">
      <c r="A32" s="10"/>
      <c r="B32" s="39" t="s">
        <v>10</v>
      </c>
      <c r="C32" s="39"/>
      <c r="D32" s="39"/>
      <c r="E32" s="39"/>
      <c r="F32" s="39"/>
      <c r="G32" s="14">
        <f>F23+F10+F31</f>
        <v>40236.44</v>
      </c>
    </row>
    <row r="33" spans="1:7" ht="27" customHeight="1">
      <c r="A33" s="36" t="s">
        <v>61</v>
      </c>
      <c r="B33" s="36"/>
      <c r="C33" s="36"/>
      <c r="D33" s="36"/>
      <c r="E33" s="36"/>
      <c r="F33" s="36"/>
      <c r="G33" s="35">
        <f>G32*0.7-0.51</f>
        <v>28164.998000000003</v>
      </c>
    </row>
  </sheetData>
  <mergeCells count="13">
    <mergeCell ref="A33:F33"/>
    <mergeCell ref="C23:E23"/>
    <mergeCell ref="F10:G10"/>
    <mergeCell ref="F23:G23"/>
    <mergeCell ref="B32:F32"/>
    <mergeCell ref="A11:A13"/>
    <mergeCell ref="A14:A16"/>
    <mergeCell ref="A17:A18"/>
    <mergeCell ref="A19:A21"/>
    <mergeCell ref="C10:E10"/>
    <mergeCell ref="A25:A30"/>
    <mergeCell ref="C31:E31"/>
    <mergeCell ref="F31:G31"/>
  </mergeCells>
  <phoneticPr fontId="2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H5问卷及盲盒抽奖功能开发定制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Luming</dc:creator>
  <cp:lastModifiedBy>UBSS066 翟娟娟 Melitta Zhai</cp:lastModifiedBy>
  <cp:lastPrinted>2020-12-28T08:18:47Z</cp:lastPrinted>
  <dcterms:created xsi:type="dcterms:W3CDTF">2020-08-03T05:46:47Z</dcterms:created>
  <dcterms:modified xsi:type="dcterms:W3CDTF">2021-09-13T08:14:43Z</dcterms:modified>
</cp:coreProperties>
</file>