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<sst xmlns="http://schemas.openxmlformats.org/spreadsheetml/2006/main" count="178" uniqueCount="53">
  <si>
    <t>结算单</t>
  </si>
  <si>
    <t>Client:</t>
  </si>
  <si>
    <t>AstraZeneca</t>
  </si>
  <si>
    <t xml:space="preserve">Project Name: </t>
  </si>
  <si>
    <t>2024AZ血脂康医学相关材料制作项目</t>
  </si>
  <si>
    <t>Supplier Contact Information:</t>
  </si>
  <si>
    <t>kyle.zhang@ubs-cn.com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</si>
  <si>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</si>
  <si>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</si>
  <si>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</si>
  <si>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</si>
  <si>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</si>
  <si>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</si>
  <si>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</si>
  <si>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</si>
  <si>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</si>
  <si>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</si>
  <si>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</si>
  <si>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</si>
  <si>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</si>
  <si>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</si>
  <si>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</si>
  <si>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</si>
  <si>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新机制—血脂干预新靶点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</si>
  <si>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</si>
  <si>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</si>
  <si>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</si>
  <si>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</si>
  <si>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</si>
  <si>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</si>
  <si>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幻灯片解说词（中文）(new work)</t>
  </si>
  <si>
    <t>PPT美化(高级美化)(new work)</t>
  </si>
  <si>
    <t>使用Adobe绘图软件进行图标重绘、字体设计等</t>
  </si>
  <si>
    <t>英文原文下载</t>
  </si>
  <si>
    <t>篇</t>
  </si>
  <si>
    <t>Total：</t>
  </si>
  <si>
    <t>新理念：2023国内外血脂指南更新要点</t>
  </si>
  <si>
    <t>再聚焦：特殊人群血脂管理策略</t>
  </si>
  <si>
    <t>糖尿病患者血脂管理中国专家共识（2024版）解读</t>
  </si>
  <si>
    <t>《国产降脂药血脂康在心血管疾病中应用的系统综述》解读</t>
  </si>
  <si>
    <t>推文：血管健康日——从各大心血管指南看血脂管理的重要性</t>
  </si>
  <si>
    <t>Newsletter内容撰写(new work)</t>
  </si>
  <si>
    <t>包括医学编辑、适量文献检索、文案润色</t>
  </si>
  <si>
    <t>推文：基层医院，如何做好心血管疾病的一级预防？</t>
  </si>
  <si>
    <t>推文：心血管疾病分级诊疗探索  这些医院成为关键环节</t>
  </si>
  <si>
    <t>推文：端午节——1+1能否大于2：血脂管理的联合治疗</t>
  </si>
  <si>
    <t>推文：血脂康-立秋调脂推文</t>
  </si>
  <si>
    <t>项目管理/人员管理 
Service Fee/Staffing Fee</t>
  </si>
  <si>
    <t>Medical Manager</t>
  </si>
  <si>
    <t>适用于年度单项标准报价不涵盖的项目</t>
  </si>
  <si>
    <t>小时</t>
  </si>
  <si>
    <t>Creative Group Head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</si>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</sst>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6" applyNumberFormat="0" applyAlignment="0" applyProtection="0">
      <alignment vertical="center"/>
    </xf>
    <xf numFmtId="0" fontId="22" fillId="9" borderId="27" applyNumberFormat="0" applyAlignment="0" applyProtection="0">
      <alignment vertical="center"/>
    </xf>
    <xf numFmtId="0" fontId="23" fillId="9" borderId="26" applyNumberFormat="0" applyAlignment="0" applyProtection="0">
      <alignment vertical="center"/>
    </xf>
    <xf numFmtId="0" fontId="24" fillId="10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73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1" applyNumberFormat="1" applyFont="1" applyBorder="1" applyAlignment="1">
      <alignment horizontal="center" vertical="center"/>
    </xf>
    <xf numFmtId="9" fontId="7" fillId="0" borderId="9" xfId="51" applyNumberFormat="1" applyFont="1" applyBorder="1" applyAlignment="1">
      <alignment horizontal="center" vertical="center"/>
    </xf>
    <xf numFmtId="177" fontId="7" fillId="0" borderId="9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3" fillId="3" borderId="12" xfId="52" applyNumberFormat="1" applyFont="1" applyFill="1" applyBorder="1" applyAlignment="1">
      <alignment horizontal="right" vertical="center"/>
    </xf>
    <xf numFmtId="176" fontId="3" fillId="3" borderId="13" xfId="52" applyNumberFormat="1" applyFont="1" applyFill="1" applyBorder="1" applyAlignment="1">
      <alignment horizontal="right" vertical="center"/>
    </xf>
    <xf numFmtId="178" fontId="3" fillId="3" borderId="14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6" fillId="0" borderId="15" xfId="52" applyFont="1" applyBorder="1" applyAlignment="1">
      <alignment horizontal="center" vertical="center"/>
    </xf>
    <xf numFmtId="0" fontId="6" fillId="2" borderId="4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9" xfId="52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37" fontId="8" fillId="0" borderId="17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5" xfId="51" applyFont="1" applyBorder="1" applyAlignment="1">
      <alignment horizontal="center" vertical="center"/>
    </xf>
    <xf numFmtId="37" fontId="8" fillId="0" borderId="5" xfId="1" applyNumberFormat="1" applyFont="1" applyFill="1" applyBorder="1" applyAlignment="1">
      <alignment horizontal="center" vertical="center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10" fillId="2" borderId="4" xfId="52" applyFont="1" applyFill="1" applyBorder="1" applyAlignment="1">
      <alignment horizontal="left" vertical="center"/>
    </xf>
    <xf numFmtId="0" fontId="10" fillId="2" borderId="5" xfId="52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 wrapText="1"/>
    </xf>
    <xf numFmtId="40" fontId="8" fillId="0" borderId="18" xfId="51" applyNumberFormat="1" applyFont="1" applyBorder="1" applyAlignment="1">
      <alignment horizontal="center" vertical="center"/>
    </xf>
    <xf numFmtId="176" fontId="3" fillId="3" borderId="19" xfId="52" applyNumberFormat="1" applyFont="1" applyFill="1" applyBorder="1" applyAlignment="1">
      <alignment horizontal="right" vertical="center"/>
    </xf>
    <xf numFmtId="176" fontId="3" fillId="3" borderId="20" xfId="52" applyNumberFormat="1" applyFont="1" applyFill="1" applyBorder="1" applyAlignment="1">
      <alignment horizontal="right" vertical="center"/>
    </xf>
    <xf numFmtId="0" fontId="6" fillId="2" borderId="6" xfId="52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10" fillId="2" borderId="6" xfId="52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2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right" vertical="center" wrapText="1"/>
    </xf>
    <xf numFmtId="178" fontId="3" fillId="5" borderId="22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G17" sqref="G17"/>
    </sheetView>
  </sheetViews>
  <sheetFormatPr defaultColWidth="8.91666666666667" defaultRowHeight="15" outlineLevelCol="2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1" t="s">
        <v>10</v>
      </c>
      <c r="C8" s="60"/>
    </row>
    <row r="9" s="1" customFormat="1" spans="2:3">
      <c r="B9" s="63" t="s">
        <v>11</v>
      </c>
      <c r="C9" s="64">
        <f>Medical!I61</f>
        <v>106300</v>
      </c>
    </row>
    <row r="10" s="1" customFormat="1" spans="2:3">
      <c r="B10" s="65" t="s">
        <v>12</v>
      </c>
      <c r="C10" s="21"/>
    </row>
    <row r="11" spans="2:3">
      <c r="B11" s="63" t="s">
        <v>11</v>
      </c>
      <c r="C11" s="61">
        <f>'Staffing Fee'!H12</f>
        <v>18100</v>
      </c>
    </row>
    <row r="12" ht="3.75" customHeight="1" spans="2:3">
      <c r="B12" s="66"/>
      <c r="C12" s="67"/>
    </row>
    <row r="13" spans="2:3">
      <c r="B13" s="68" t="s">
        <v>11</v>
      </c>
      <c r="C13" s="69">
        <f>C9+C11</f>
        <v>124400</v>
      </c>
    </row>
    <row r="14" spans="2:3">
      <c r="B14" s="68" t="s">
        <v>13</v>
      </c>
      <c r="C14" s="69">
        <f>C13*0.06</f>
        <v>7464</v>
      </c>
    </row>
    <row r="15" ht="15.75" spans="2:3">
      <c r="B15" s="31" t="s">
        <v>14</v>
      </c>
      <c r="C15" s="33">
        <f>C13+C14</f>
        <v>131864</v>
      </c>
    </row>
    <row r="17" spans="2:3">
      <c r="B17" s="70" t="s">
        <v>15</v>
      </c>
      <c r="C17" s="71">
        <f>C11/C13</f>
        <v>0.145498392282958</v>
      </c>
    </row>
    <row r="19" spans="2:2">
      <c r="B19" s="34"/>
    </row>
    <row r="20" spans="2:2">
      <c r="B20" s="72"/>
    </row>
    <row r="21" spans="2:2">
      <c r="B21" s="72"/>
    </row>
    <row r="22" spans="2:2">
      <c r="B22" s="72"/>
    </row>
    <row r="23" spans="2:2">
      <c r="B23" s="72"/>
    </row>
    <row r="24" spans="2:2">
      <c r="B24" s="72"/>
    </row>
  </sheetData>
  <mergeCells count="4">
    <mergeCell ref="B1:C1"/>
    <mergeCell ref="B8:C8"/>
    <mergeCell ref="B10:C10"/>
    <mergeCell ref="B12:C12"/>
  </mergeCells>
  <hyperlinks>
    <hyperlink ref="C4" r:id="rId1" display="kyle.zh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61"/>
  <sheetViews>
    <sheetView zoomScale="80" zoomScaleNormal="80" zoomScaleSheetLayoutView="90" topLeftCell="A29" workbookViewId="0">
      <selection activeCell="L51" sqref="L50:L51"/>
    </sheetView>
  </sheetViews>
  <sheetFormatPr defaultColWidth="8.91666666666667" defaultRowHeight="16.5"/>
  <cols>
    <col min="1" max="1" width="5.08333333333333" customWidth="1"/>
    <col min="2" max="2" width="28.9" style="2" customWidth="1"/>
    <col min="3" max="3" width="36.8" style="3" customWidth="1"/>
    <col min="4" max="4" width="17.58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9" width="14.9166666666667" style="2" customWidth="1"/>
    <col min="10" max="10" width="13.5833333333333" customWidth="1"/>
  </cols>
  <sheetData>
    <row r="1" ht="37.5" customHeight="1" spans="2:9">
      <c r="B1" s="4" t="s">
        <v>0</v>
      </c>
      <c r="C1" s="4"/>
      <c r="D1" s="5"/>
      <c r="E1" s="5"/>
      <c r="F1" s="5"/>
      <c r="G1" s="5"/>
      <c r="H1" s="5"/>
      <c r="I1" s="5"/>
    </row>
    <row r="2" ht="15" spans="2:9">
      <c r="B2" s="6" t="s">
        <v>1</v>
      </c>
      <c r="C2" s="7" t="s">
        <v>2</v>
      </c>
      <c r="D2" s="8"/>
      <c r="E2" s="9"/>
      <c r="F2" s="9"/>
      <c r="G2" s="9"/>
      <c r="H2" s="9"/>
      <c r="I2" s="9"/>
    </row>
    <row r="3" ht="15" spans="2:9">
      <c r="B3" s="6" t="s">
        <v>3</v>
      </c>
      <c r="C3" s="7" t="s">
        <v>4</v>
      </c>
      <c r="D3" s="10"/>
      <c r="E3" s="9"/>
      <c r="F3" s="9"/>
      <c r="G3" s="9"/>
      <c r="H3" s="9"/>
      <c r="I3" s="9"/>
    </row>
    <row r="4" s="1" customFormat="1" customHeight="1" spans="2:9">
      <c r="B4" s="11" t="s">
        <v>5</v>
      </c>
      <c r="C4" s="12" t="s">
        <v>6</v>
      </c>
      <c r="D4" s="11"/>
      <c r="E4" s="11"/>
      <c r="F4" s="11"/>
      <c r="G4" s="11"/>
      <c r="H4" s="11"/>
      <c r="I4" s="11"/>
    </row>
    <row r="5" s="1" customFormat="1" customHeight="1" spans="2:9">
      <c r="B5" s="11" t="s">
        <v>7</v>
      </c>
      <c r="C5" s="13"/>
      <c r="D5" s="11"/>
      <c r="E5" s="11"/>
      <c r="F5" s="11"/>
      <c r="G5" s="11"/>
      <c r="H5" s="11"/>
      <c r="I5" s="11"/>
    </row>
    <row r="6" s="1" customFormat="1" customHeight="1" spans="2:9">
      <c r="B6" s="14"/>
      <c r="C6" s="14"/>
      <c r="D6" s="14"/>
      <c r="E6" s="14"/>
      <c r="F6" s="14"/>
      <c r="G6" s="14"/>
      <c r="H6" s="14"/>
      <c r="I6" s="14"/>
    </row>
    <row r="7" ht="33" spans="2:9">
      <c r="B7" s="15" t="s">
        <v>8</v>
      </c>
      <c r="C7" s="16" t="s">
        <v>16</v>
      </c>
      <c r="D7" s="16" t="s">
        <v>17</v>
      </c>
      <c r="E7" s="17" t="s">
        <v>18</v>
      </c>
      <c r="F7" s="17" t="s">
        <v>19</v>
      </c>
      <c r="G7" s="17" t="s">
        <v>20</v>
      </c>
      <c r="H7" s="40" t="s">
        <v>21</v>
      </c>
      <c r="I7" s="18" t="s">
        <v>22</v>
      </c>
    </row>
    <row r="8" spans="2:9">
      <c r="B8" s="41" t="s">
        <v>23</v>
      </c>
      <c r="C8" s="42"/>
      <c r="D8" s="42"/>
      <c r="E8" s="42"/>
      <c r="F8" s="42"/>
      <c r="G8" s="42"/>
      <c r="H8" s="42"/>
      <c r="I8" s="60"/>
    </row>
    <row r="9" ht="15" spans="2:9">
      <c r="B9" s="43" t="s">
        <v>24</v>
      </c>
      <c r="C9" s="44" t="s">
        <v>25</v>
      </c>
      <c r="D9" s="45">
        <v>2021</v>
      </c>
      <c r="E9" s="25">
        <v>2000</v>
      </c>
      <c r="F9" s="46" t="s">
        <v>26</v>
      </c>
      <c r="G9" s="47">
        <v>1</v>
      </c>
      <c r="H9" s="48">
        <v>1</v>
      </c>
      <c r="I9" s="28">
        <f>E9*G9*H9</f>
        <v>2000</v>
      </c>
    </row>
    <row r="10" ht="15" spans="2:9">
      <c r="B10" s="43" t="s">
        <v>27</v>
      </c>
      <c r="C10" s="44" t="s">
        <v>28</v>
      </c>
      <c r="D10" s="49"/>
      <c r="E10" s="25">
        <v>300</v>
      </c>
      <c r="F10" s="46" t="s">
        <v>29</v>
      </c>
      <c r="G10" s="47">
        <v>27</v>
      </c>
      <c r="H10" s="48">
        <v>1</v>
      </c>
      <c r="I10" s="28">
        <f>E10*G10*H10</f>
        <v>8100</v>
      </c>
    </row>
    <row r="11" ht="15" spans="2:9">
      <c r="B11" s="43" t="s">
        <v>30</v>
      </c>
      <c r="C11" s="44" t="s">
        <v>28</v>
      </c>
      <c r="D11" s="49"/>
      <c r="E11" s="25">
        <v>30</v>
      </c>
      <c r="F11" s="46" t="s">
        <v>29</v>
      </c>
      <c r="G11" s="47">
        <v>27</v>
      </c>
      <c r="H11" s="48">
        <v>1</v>
      </c>
      <c r="I11" s="28">
        <f>E11*G11*H11</f>
        <v>810</v>
      </c>
    </row>
    <row r="12" ht="15" spans="2:9">
      <c r="B12" s="43" t="s">
        <v>31</v>
      </c>
      <c r="C12" s="44" t="s">
        <v>32</v>
      </c>
      <c r="D12" s="49"/>
      <c r="E12" s="25">
        <v>100</v>
      </c>
      <c r="F12" s="46" t="s">
        <v>29</v>
      </c>
      <c r="G12" s="47">
        <v>27</v>
      </c>
      <c r="H12" s="48">
        <v>1</v>
      </c>
      <c r="I12" s="28">
        <f>E12*G12*H12</f>
        <v>2700</v>
      </c>
    </row>
    <row r="13" ht="15" spans="2:9">
      <c r="B13" s="43" t="s">
        <v>33</v>
      </c>
      <c r="C13" s="44" t="s">
        <v>33</v>
      </c>
      <c r="D13" s="49"/>
      <c r="E13" s="25">
        <v>10</v>
      </c>
      <c r="F13" s="46" t="s">
        <v>34</v>
      </c>
      <c r="G13" s="50">
        <v>37</v>
      </c>
      <c r="H13" s="51">
        <v>1</v>
      </c>
      <c r="I13" s="28">
        <f>E13*G13*H13</f>
        <v>370</v>
      </c>
    </row>
    <row r="14" ht="15" spans="2:9">
      <c r="B14" s="52" t="s">
        <v>35</v>
      </c>
      <c r="C14" s="53"/>
      <c r="D14" s="53"/>
      <c r="E14" s="53"/>
      <c r="F14" s="53"/>
      <c r="G14" s="53"/>
      <c r="H14" s="53"/>
      <c r="I14" s="61">
        <f>SUM(I9:I13)</f>
        <v>13980</v>
      </c>
    </row>
    <row r="15" spans="2:9">
      <c r="B15" s="41" t="s">
        <v>36</v>
      </c>
      <c r="C15" s="42"/>
      <c r="D15" s="42"/>
      <c r="E15" s="42"/>
      <c r="F15" s="42"/>
      <c r="G15" s="42"/>
      <c r="H15" s="42"/>
      <c r="I15" s="60"/>
    </row>
    <row r="16" ht="15" spans="2:9">
      <c r="B16" s="43" t="s">
        <v>24</v>
      </c>
      <c r="C16" s="44" t="s">
        <v>25</v>
      </c>
      <c r="D16" s="45">
        <v>2021</v>
      </c>
      <c r="E16" s="25">
        <v>2000</v>
      </c>
      <c r="F16" s="46" t="s">
        <v>26</v>
      </c>
      <c r="G16" s="47">
        <v>1</v>
      </c>
      <c r="H16" s="48">
        <v>1</v>
      </c>
      <c r="I16" s="28">
        <f t="shared" ref="I16:I20" si="0">E16*G16*H16</f>
        <v>2000</v>
      </c>
    </row>
    <row r="17" ht="15" spans="2:9">
      <c r="B17" s="43" t="s">
        <v>27</v>
      </c>
      <c r="C17" s="44" t="s">
        <v>28</v>
      </c>
      <c r="D17" s="49"/>
      <c r="E17" s="25">
        <v>300</v>
      </c>
      <c r="F17" s="46" t="s">
        <v>29</v>
      </c>
      <c r="G17" s="47">
        <v>39</v>
      </c>
      <c r="H17" s="48">
        <v>1</v>
      </c>
      <c r="I17" s="28">
        <f t="shared" si="0"/>
        <v>11700</v>
      </c>
    </row>
    <row r="18" ht="15" spans="2:9">
      <c r="B18" s="43" t="s">
        <v>30</v>
      </c>
      <c r="C18" s="44" t="s">
        <v>28</v>
      </c>
      <c r="D18" s="49"/>
      <c r="E18" s="25">
        <v>30</v>
      </c>
      <c r="F18" s="46" t="s">
        <v>29</v>
      </c>
      <c r="G18" s="47">
        <v>39</v>
      </c>
      <c r="H18" s="48">
        <v>1</v>
      </c>
      <c r="I18" s="28">
        <f t="shared" si="0"/>
        <v>1170</v>
      </c>
    </row>
    <row r="19" ht="15" spans="2:9">
      <c r="B19" s="43" t="s">
        <v>31</v>
      </c>
      <c r="C19" s="44" t="s">
        <v>32</v>
      </c>
      <c r="D19" s="49"/>
      <c r="E19" s="25">
        <v>100</v>
      </c>
      <c r="F19" s="46" t="s">
        <v>29</v>
      </c>
      <c r="G19" s="47">
        <v>39</v>
      </c>
      <c r="H19" s="48">
        <v>1</v>
      </c>
      <c r="I19" s="28">
        <f t="shared" si="0"/>
        <v>3900</v>
      </c>
    </row>
    <row r="20" customFormat="1" ht="15" spans="2:9">
      <c r="B20" s="43" t="s">
        <v>33</v>
      </c>
      <c r="C20" s="44" t="s">
        <v>33</v>
      </c>
      <c r="D20" s="49"/>
      <c r="E20" s="25">
        <v>10</v>
      </c>
      <c r="F20" s="46" t="s">
        <v>34</v>
      </c>
      <c r="G20" s="50">
        <v>24</v>
      </c>
      <c r="H20" s="51">
        <v>1</v>
      </c>
      <c r="I20" s="28">
        <f t="shared" si="0"/>
        <v>240</v>
      </c>
    </row>
    <row r="21" ht="15" spans="2:9">
      <c r="B21" s="52" t="s">
        <v>35</v>
      </c>
      <c r="C21" s="53"/>
      <c r="D21" s="53"/>
      <c r="E21" s="53"/>
      <c r="F21" s="53"/>
      <c r="G21" s="53"/>
      <c r="H21" s="53"/>
      <c r="I21" s="61">
        <f>SUM(I16:I20)</f>
        <v>19010</v>
      </c>
    </row>
    <row r="22" spans="2:9">
      <c r="B22" s="54" t="s">
        <v>37</v>
      </c>
      <c r="C22" s="55"/>
      <c r="D22" s="55"/>
      <c r="E22" s="55"/>
      <c r="F22" s="55"/>
      <c r="G22" s="55"/>
      <c r="H22" s="55"/>
      <c r="I22" s="62"/>
    </row>
    <row r="23" ht="15" spans="2:9">
      <c r="B23" s="43" t="s">
        <v>24</v>
      </c>
      <c r="C23" s="44" t="s">
        <v>25</v>
      </c>
      <c r="D23" s="45">
        <v>2021</v>
      </c>
      <c r="E23" s="25">
        <v>2000</v>
      </c>
      <c r="F23" s="46" t="s">
        <v>26</v>
      </c>
      <c r="G23" s="47">
        <v>1</v>
      </c>
      <c r="H23" s="48">
        <v>1</v>
      </c>
      <c r="I23" s="28">
        <f t="shared" ref="I23:I27" si="1">E23*G23*H23</f>
        <v>2000</v>
      </c>
    </row>
    <row r="24" ht="15" spans="2:9">
      <c r="B24" s="43" t="s">
        <v>27</v>
      </c>
      <c r="C24" s="44" t="s">
        <v>28</v>
      </c>
      <c r="D24" s="49"/>
      <c r="E24" s="25">
        <v>300</v>
      </c>
      <c r="F24" s="46" t="s">
        <v>29</v>
      </c>
      <c r="G24" s="47">
        <v>41</v>
      </c>
      <c r="H24" s="48">
        <v>1</v>
      </c>
      <c r="I24" s="28">
        <f t="shared" si="1"/>
        <v>12300</v>
      </c>
    </row>
    <row r="25" ht="15" spans="2:9">
      <c r="B25" s="43" t="s">
        <v>30</v>
      </c>
      <c r="C25" s="44" t="s">
        <v>28</v>
      </c>
      <c r="D25" s="49"/>
      <c r="E25" s="25">
        <v>30</v>
      </c>
      <c r="F25" s="46" t="s">
        <v>29</v>
      </c>
      <c r="G25" s="47">
        <v>41</v>
      </c>
      <c r="H25" s="48">
        <v>1</v>
      </c>
      <c r="I25" s="28">
        <f t="shared" si="1"/>
        <v>1230</v>
      </c>
    </row>
    <row r="26" ht="15" spans="2:9">
      <c r="B26" s="43" t="s">
        <v>31</v>
      </c>
      <c r="C26" s="44" t="s">
        <v>32</v>
      </c>
      <c r="D26" s="49"/>
      <c r="E26" s="25">
        <v>100</v>
      </c>
      <c r="F26" s="46" t="s">
        <v>29</v>
      </c>
      <c r="G26" s="47">
        <v>41</v>
      </c>
      <c r="H26" s="48">
        <v>1</v>
      </c>
      <c r="I26" s="28">
        <f t="shared" si="1"/>
        <v>4100</v>
      </c>
    </row>
    <row r="27" customFormat="1" ht="15" spans="2:9">
      <c r="B27" s="43" t="s">
        <v>33</v>
      </c>
      <c r="C27" s="44" t="s">
        <v>33</v>
      </c>
      <c r="D27" s="49"/>
      <c r="E27" s="25">
        <v>10</v>
      </c>
      <c r="F27" s="46" t="s">
        <v>34</v>
      </c>
      <c r="G27" s="50">
        <v>35</v>
      </c>
      <c r="H27" s="51">
        <v>1</v>
      </c>
      <c r="I27" s="28">
        <f t="shared" si="1"/>
        <v>350</v>
      </c>
    </row>
    <row r="28" ht="15" spans="2:9">
      <c r="B28" s="52" t="s">
        <v>35</v>
      </c>
      <c r="C28" s="53"/>
      <c r="D28" s="53"/>
      <c r="E28" s="53"/>
      <c r="F28" s="53"/>
      <c r="G28" s="53"/>
      <c r="H28" s="53"/>
      <c r="I28" s="61">
        <f>SUM(I23:I27)</f>
        <v>19980</v>
      </c>
    </row>
    <row r="29" spans="2:9">
      <c r="B29" s="41" t="s">
        <v>38</v>
      </c>
      <c r="C29" s="42"/>
      <c r="D29" s="42"/>
      <c r="E29" s="42"/>
      <c r="F29" s="42"/>
      <c r="G29" s="42"/>
      <c r="H29" s="42"/>
      <c r="I29" s="60"/>
    </row>
    <row r="30" ht="15" spans="2:9">
      <c r="B30" s="43" t="s">
        <v>24</v>
      </c>
      <c r="C30" s="44" t="s">
        <v>25</v>
      </c>
      <c r="D30" s="45">
        <v>2021</v>
      </c>
      <c r="E30" s="25">
        <v>2000</v>
      </c>
      <c r="F30" s="46" t="s">
        <v>26</v>
      </c>
      <c r="G30" s="47">
        <v>1</v>
      </c>
      <c r="H30" s="48">
        <v>1</v>
      </c>
      <c r="I30" s="28">
        <f t="shared" ref="I30:I33" si="2">E30*G30*H30</f>
        <v>2000</v>
      </c>
    </row>
    <row r="31" ht="15" spans="2:9">
      <c r="B31" s="43" t="s">
        <v>27</v>
      </c>
      <c r="C31" s="44" t="s">
        <v>28</v>
      </c>
      <c r="D31" s="49"/>
      <c r="E31" s="25">
        <v>300</v>
      </c>
      <c r="F31" s="46" t="s">
        <v>29</v>
      </c>
      <c r="G31" s="47">
        <v>32</v>
      </c>
      <c r="H31" s="48">
        <v>1</v>
      </c>
      <c r="I31" s="28">
        <f t="shared" si="2"/>
        <v>9600</v>
      </c>
    </row>
    <row r="32" ht="15" spans="2:9">
      <c r="B32" s="43" t="s">
        <v>31</v>
      </c>
      <c r="C32" s="44" t="s">
        <v>32</v>
      </c>
      <c r="D32" s="49"/>
      <c r="E32" s="25">
        <v>100</v>
      </c>
      <c r="F32" s="46" t="s">
        <v>29</v>
      </c>
      <c r="G32" s="47">
        <v>32</v>
      </c>
      <c r="H32" s="48">
        <v>1</v>
      </c>
      <c r="I32" s="28">
        <f t="shared" si="2"/>
        <v>3200</v>
      </c>
    </row>
    <row r="33" customFormat="1" ht="15" spans="2:9">
      <c r="B33" s="43" t="s">
        <v>33</v>
      </c>
      <c r="C33" s="44" t="s">
        <v>33</v>
      </c>
      <c r="D33" s="49"/>
      <c r="E33" s="25">
        <v>10</v>
      </c>
      <c r="F33" s="46" t="s">
        <v>34</v>
      </c>
      <c r="G33" s="50">
        <v>21</v>
      </c>
      <c r="H33" s="51">
        <v>1</v>
      </c>
      <c r="I33" s="28">
        <f t="shared" si="2"/>
        <v>210</v>
      </c>
    </row>
    <row r="34" ht="15" spans="2:9">
      <c r="B34" s="52" t="s">
        <v>35</v>
      </c>
      <c r="C34" s="53"/>
      <c r="D34" s="53"/>
      <c r="E34" s="53"/>
      <c r="F34" s="53"/>
      <c r="G34" s="53"/>
      <c r="H34" s="53"/>
      <c r="I34" s="61">
        <f>SUM(I30:I33)</f>
        <v>15010</v>
      </c>
    </row>
    <row r="35" spans="2:9">
      <c r="B35" s="41" t="s">
        <v>39</v>
      </c>
      <c r="C35" s="42"/>
      <c r="D35" s="42"/>
      <c r="E35" s="42"/>
      <c r="F35" s="42"/>
      <c r="G35" s="42"/>
      <c r="H35" s="42"/>
      <c r="I35" s="60"/>
    </row>
    <row r="36" ht="15" spans="2:9">
      <c r="B36" s="43" t="s">
        <v>24</v>
      </c>
      <c r="C36" s="44" t="s">
        <v>25</v>
      </c>
      <c r="D36" s="45">
        <v>2021</v>
      </c>
      <c r="E36" s="25">
        <v>2000</v>
      </c>
      <c r="F36" s="46" t="s">
        <v>26</v>
      </c>
      <c r="G36" s="47">
        <v>1</v>
      </c>
      <c r="H36" s="48">
        <v>1</v>
      </c>
      <c r="I36" s="28">
        <f>E36*G36*H36</f>
        <v>2000</v>
      </c>
    </row>
    <row r="37" ht="15" spans="2:9">
      <c r="B37" s="43" t="s">
        <v>27</v>
      </c>
      <c r="C37" s="44" t="s">
        <v>28</v>
      </c>
      <c r="D37" s="49"/>
      <c r="E37" s="25">
        <v>300</v>
      </c>
      <c r="F37" s="46" t="s">
        <v>29</v>
      </c>
      <c r="G37" s="47">
        <v>32</v>
      </c>
      <c r="H37" s="48">
        <v>1</v>
      </c>
      <c r="I37" s="28">
        <f>E37*G37*H37</f>
        <v>9600</v>
      </c>
    </row>
    <row r="38" ht="15" spans="2:9">
      <c r="B38" s="43" t="s">
        <v>31</v>
      </c>
      <c r="C38" s="44" t="s">
        <v>32</v>
      </c>
      <c r="D38" s="49"/>
      <c r="E38" s="25">
        <v>100</v>
      </c>
      <c r="F38" s="46" t="s">
        <v>29</v>
      </c>
      <c r="G38" s="47">
        <v>32</v>
      </c>
      <c r="H38" s="48">
        <v>1</v>
      </c>
      <c r="I38" s="28">
        <f>E38*G38*H38</f>
        <v>3200</v>
      </c>
    </row>
    <row r="39" customFormat="1" ht="15" spans="2:9">
      <c r="B39" s="43" t="s">
        <v>33</v>
      </c>
      <c r="C39" s="44" t="s">
        <v>33</v>
      </c>
      <c r="D39" s="49"/>
      <c r="E39" s="25">
        <v>10</v>
      </c>
      <c r="F39" s="46" t="s">
        <v>34</v>
      </c>
      <c r="G39" s="50">
        <v>32</v>
      </c>
      <c r="H39" s="51">
        <v>1</v>
      </c>
      <c r="I39" s="28">
        <f>E39*G39*H39</f>
        <v>320</v>
      </c>
    </row>
    <row r="40" ht="15" spans="2:9">
      <c r="B40" s="52" t="s">
        <v>35</v>
      </c>
      <c r="C40" s="53"/>
      <c r="D40" s="53"/>
      <c r="E40" s="53"/>
      <c r="F40" s="53"/>
      <c r="G40" s="53"/>
      <c r="H40" s="53"/>
      <c r="I40" s="61">
        <f>SUM(I36:I39)</f>
        <v>15120</v>
      </c>
    </row>
    <row r="41" spans="2:9">
      <c r="B41" s="41" t="s">
        <v>40</v>
      </c>
      <c r="C41" s="42"/>
      <c r="D41" s="42"/>
      <c r="E41" s="42"/>
      <c r="F41" s="42"/>
      <c r="G41" s="42"/>
      <c r="H41" s="42"/>
      <c r="I41" s="60"/>
    </row>
    <row r="42" spans="2:9">
      <c r="B42" s="43" t="s">
        <v>41</v>
      </c>
      <c r="C42" s="56" t="s">
        <v>42</v>
      </c>
      <c r="D42" s="46">
        <v>2021</v>
      </c>
      <c r="E42" s="57">
        <v>800</v>
      </c>
      <c r="F42" s="46" t="s">
        <v>29</v>
      </c>
      <c r="G42" s="47">
        <v>7</v>
      </c>
      <c r="H42" s="48">
        <v>1</v>
      </c>
      <c r="I42" s="28">
        <f t="shared" ref="I42:I47" si="3">E42*G42*H42</f>
        <v>5600</v>
      </c>
    </row>
    <row r="43" ht="15" spans="2:9">
      <c r="B43" s="43" t="s">
        <v>33</v>
      </c>
      <c r="C43" s="56" t="s">
        <v>33</v>
      </c>
      <c r="D43" s="46"/>
      <c r="E43" s="57">
        <v>10</v>
      </c>
      <c r="F43" s="46" t="s">
        <v>34</v>
      </c>
      <c r="G43" s="47">
        <v>15</v>
      </c>
      <c r="H43" s="48">
        <v>0</v>
      </c>
      <c r="I43" s="28">
        <f t="shared" si="3"/>
        <v>0</v>
      </c>
    </row>
    <row r="44" ht="15" spans="2:9">
      <c r="B44" s="52" t="s">
        <v>35</v>
      </c>
      <c r="C44" s="53"/>
      <c r="D44" s="53"/>
      <c r="E44" s="53"/>
      <c r="F44" s="53"/>
      <c r="G44" s="53"/>
      <c r="H44" s="53"/>
      <c r="I44" s="61">
        <f>SUM(I42:I43)</f>
        <v>5600</v>
      </c>
    </row>
    <row r="45" spans="2:9">
      <c r="B45" s="41" t="s">
        <v>43</v>
      </c>
      <c r="C45" s="42"/>
      <c r="D45" s="42"/>
      <c r="E45" s="42"/>
      <c r="F45" s="42"/>
      <c r="G45" s="42"/>
      <c r="H45" s="42"/>
      <c r="I45" s="60"/>
    </row>
    <row r="46" ht="15" spans="2:9">
      <c r="B46" s="43" t="s">
        <v>41</v>
      </c>
      <c r="C46" s="56" t="s">
        <v>42</v>
      </c>
      <c r="D46" s="46">
        <v>2021</v>
      </c>
      <c r="E46" s="57">
        <v>800</v>
      </c>
      <c r="F46" s="46" t="s">
        <v>29</v>
      </c>
      <c r="G46" s="47">
        <v>6</v>
      </c>
      <c r="H46" s="48">
        <v>1</v>
      </c>
      <c r="I46" s="28">
        <f t="shared" si="3"/>
        <v>4800</v>
      </c>
    </row>
    <row r="47" ht="15" spans="2:9">
      <c r="B47" s="43" t="s">
        <v>33</v>
      </c>
      <c r="C47" s="56" t="s">
        <v>33</v>
      </c>
      <c r="D47" s="46"/>
      <c r="E47" s="57">
        <v>10</v>
      </c>
      <c r="F47" s="46" t="s">
        <v>34</v>
      </c>
      <c r="G47" s="47">
        <v>15</v>
      </c>
      <c r="H47" s="48">
        <v>0</v>
      </c>
      <c r="I47" s="28">
        <f t="shared" si="3"/>
        <v>0</v>
      </c>
    </row>
    <row r="48" ht="15" spans="2:9">
      <c r="B48" s="52" t="s">
        <v>35</v>
      </c>
      <c r="C48" s="53"/>
      <c r="D48" s="53"/>
      <c r="E48" s="53"/>
      <c r="F48" s="53"/>
      <c r="G48" s="53"/>
      <c r="H48" s="53"/>
      <c r="I48" s="61">
        <f>SUM(I46:I47)</f>
        <v>4800</v>
      </c>
    </row>
    <row r="49" spans="2:9">
      <c r="B49" s="41" t="s">
        <v>44</v>
      </c>
      <c r="C49" s="42"/>
      <c r="D49" s="42"/>
      <c r="E49" s="42"/>
      <c r="F49" s="42"/>
      <c r="G49" s="42"/>
      <c r="H49" s="42"/>
      <c r="I49" s="60"/>
    </row>
    <row r="50" spans="2:9">
      <c r="B50" s="43" t="s">
        <v>41</v>
      </c>
      <c r="C50" s="56" t="s">
        <v>42</v>
      </c>
      <c r="D50" s="46">
        <v>2021</v>
      </c>
      <c r="E50" s="57">
        <v>800</v>
      </c>
      <c r="F50" s="46" t="s">
        <v>29</v>
      </c>
      <c r="G50" s="47">
        <v>5</v>
      </c>
      <c r="H50" s="48">
        <v>1</v>
      </c>
      <c r="I50" s="28">
        <f t="shared" ref="I50:I55" si="4">E50*G50*H50</f>
        <v>4000</v>
      </c>
    </row>
    <row r="51" ht="15" spans="2:9">
      <c r="B51" s="43" t="s">
        <v>33</v>
      </c>
      <c r="C51" s="56" t="s">
        <v>33</v>
      </c>
      <c r="D51" s="46"/>
      <c r="E51" s="57">
        <v>10</v>
      </c>
      <c r="F51" s="46" t="s">
        <v>34</v>
      </c>
      <c r="G51" s="47">
        <v>15</v>
      </c>
      <c r="H51" s="48">
        <v>0</v>
      </c>
      <c r="I51" s="28">
        <f t="shared" si="4"/>
        <v>0</v>
      </c>
    </row>
    <row r="52" ht="15" spans="2:9">
      <c r="B52" s="52" t="s">
        <v>35</v>
      </c>
      <c r="C52" s="53"/>
      <c r="D52" s="53"/>
      <c r="E52" s="53"/>
      <c r="F52" s="53"/>
      <c r="G52" s="53"/>
      <c r="H52" s="53"/>
      <c r="I52" s="61">
        <f>SUM(I50:I51)</f>
        <v>4000</v>
      </c>
    </row>
    <row r="53" spans="2:9">
      <c r="B53" s="41" t="s">
        <v>45</v>
      </c>
      <c r="C53" s="42"/>
      <c r="D53" s="42"/>
      <c r="E53" s="42"/>
      <c r="F53" s="42"/>
      <c r="G53" s="42"/>
      <c r="H53" s="42"/>
      <c r="I53" s="60"/>
    </row>
    <row r="54" ht="15" spans="2:9">
      <c r="B54" s="43" t="s">
        <v>41</v>
      </c>
      <c r="C54" s="56" t="s">
        <v>42</v>
      </c>
      <c r="D54" s="46">
        <v>2021</v>
      </c>
      <c r="E54" s="57">
        <v>800</v>
      </c>
      <c r="F54" s="46" t="s">
        <v>29</v>
      </c>
      <c r="G54" s="47">
        <v>6</v>
      </c>
      <c r="H54" s="48">
        <v>1</v>
      </c>
      <c r="I54" s="28">
        <f t="shared" si="4"/>
        <v>4800</v>
      </c>
    </row>
    <row r="55" ht="15" spans="2:9">
      <c r="B55" s="43" t="s">
        <v>33</v>
      </c>
      <c r="C55" s="56" t="s">
        <v>33</v>
      </c>
      <c r="D55" s="46"/>
      <c r="E55" s="57">
        <v>10</v>
      </c>
      <c r="F55" s="46" t="s">
        <v>34</v>
      </c>
      <c r="G55" s="47">
        <v>15</v>
      </c>
      <c r="H55" s="48">
        <v>0</v>
      </c>
      <c r="I55" s="28">
        <f t="shared" si="4"/>
        <v>0</v>
      </c>
    </row>
    <row r="56" ht="15" spans="2:9">
      <c r="B56" s="52" t="s">
        <v>35</v>
      </c>
      <c r="C56" s="53"/>
      <c r="D56" s="53"/>
      <c r="E56" s="53"/>
      <c r="F56" s="53"/>
      <c r="G56" s="53"/>
      <c r="H56" s="53"/>
      <c r="I56" s="61">
        <f>SUM(I54:I55)</f>
        <v>4800</v>
      </c>
    </row>
    <row r="57" spans="2:9">
      <c r="B57" s="41" t="s">
        <v>46</v>
      </c>
      <c r="C57" s="42"/>
      <c r="D57" s="42"/>
      <c r="E57" s="42"/>
      <c r="F57" s="42"/>
      <c r="G57" s="42"/>
      <c r="H57" s="42"/>
      <c r="I57" s="60"/>
    </row>
    <row r="58" ht="15" spans="2:9">
      <c r="B58" s="43" t="s">
        <v>41</v>
      </c>
      <c r="C58" s="56" t="s">
        <v>42</v>
      </c>
      <c r="D58" s="46">
        <v>2021</v>
      </c>
      <c r="E58" s="57">
        <v>800</v>
      </c>
      <c r="F58" s="46" t="s">
        <v>29</v>
      </c>
      <c r="G58" s="47">
        <v>5</v>
      </c>
      <c r="H58" s="48">
        <v>1</v>
      </c>
      <c r="I58" s="28">
        <f>E58*G58*H58</f>
        <v>4000</v>
      </c>
    </row>
    <row r="59" ht="15" spans="2:9">
      <c r="B59" s="43" t="s">
        <v>33</v>
      </c>
      <c r="C59" s="56" t="s">
        <v>33</v>
      </c>
      <c r="D59" s="46"/>
      <c r="E59" s="57">
        <v>10</v>
      </c>
      <c r="F59" s="46" t="s">
        <v>34</v>
      </c>
      <c r="G59" s="47">
        <v>15</v>
      </c>
      <c r="H59" s="48">
        <v>0</v>
      </c>
      <c r="I59" s="28">
        <f>E59*G59*H59</f>
        <v>0</v>
      </c>
    </row>
    <row r="60" ht="15" spans="2:9">
      <c r="B60" s="52" t="s">
        <v>35</v>
      </c>
      <c r="C60" s="53"/>
      <c r="D60" s="53"/>
      <c r="E60" s="53"/>
      <c r="F60" s="53"/>
      <c r="G60" s="53"/>
      <c r="H60" s="53"/>
      <c r="I60" s="61">
        <f>SUM(I58:I59)</f>
        <v>4000</v>
      </c>
    </row>
    <row r="61" ht="15.75" spans="2:9">
      <c r="B61" s="58" t="s">
        <v>11</v>
      </c>
      <c r="C61" s="59"/>
      <c r="D61" s="59"/>
      <c r="E61" s="59"/>
      <c r="F61" s="59"/>
      <c r="G61" s="59"/>
      <c r="H61" s="59"/>
      <c r="I61" s="33">
        <f>I44+I14+I21+I28+I34+I40+I48+I52+I56+I60</f>
        <v>106300</v>
      </c>
    </row>
  </sheetData>
  <mergeCells count="32">
    <mergeCell ref="B1:C1"/>
    <mergeCell ref="B8:I8"/>
    <mergeCell ref="B14:H14"/>
    <mergeCell ref="B15:I15"/>
    <mergeCell ref="B21:H21"/>
    <mergeCell ref="B22:I22"/>
    <mergeCell ref="B28:H28"/>
    <mergeCell ref="B29:I29"/>
    <mergeCell ref="B34:H34"/>
    <mergeCell ref="B35:I35"/>
    <mergeCell ref="B40:H40"/>
    <mergeCell ref="B41:I41"/>
    <mergeCell ref="B44:H44"/>
    <mergeCell ref="B45:I45"/>
    <mergeCell ref="B48:H48"/>
    <mergeCell ref="B49:I49"/>
    <mergeCell ref="B52:H52"/>
    <mergeCell ref="B53:I53"/>
    <mergeCell ref="B56:H56"/>
    <mergeCell ref="B57:I57"/>
    <mergeCell ref="B60:H60"/>
    <mergeCell ref="B61:H61"/>
    <mergeCell ref="D9:D13"/>
    <mergeCell ref="D16:D20"/>
    <mergeCell ref="D23:D27"/>
    <mergeCell ref="D30:D33"/>
    <mergeCell ref="D36:D39"/>
    <mergeCell ref="D42:D43"/>
    <mergeCell ref="D46:D47"/>
    <mergeCell ref="D50:D51"/>
    <mergeCell ref="D54:D55"/>
    <mergeCell ref="D58:D59"/>
  </mergeCells>
  <hyperlinks>
    <hyperlink ref="C4" r:id="rId1" display="kyle.zhang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topLeftCell="A2" workbookViewId="0">
      <selection activeCell="B23" sqref="B23:B25"/>
    </sheetView>
  </sheetViews>
  <sheetFormatPr defaultColWidth="8.91666666666667" defaultRowHeight="16.5" outlineLevelCol="7"/>
  <cols>
    <col min="1" max="1" width="5.08333333333333" customWidth="1"/>
    <col min="2" max="2" width="26.0833333333333" style="2" customWidth="1"/>
    <col min="3" max="3" width="31" style="3" customWidth="1"/>
    <col min="4" max="4" width="18.33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16</v>
      </c>
      <c r="D7" s="16" t="s">
        <v>17</v>
      </c>
      <c r="E7" s="17" t="s">
        <v>18</v>
      </c>
      <c r="F7" s="17" t="s">
        <v>19</v>
      </c>
      <c r="G7" s="17" t="s">
        <v>20</v>
      </c>
      <c r="H7" s="18" t="s">
        <v>22</v>
      </c>
    </row>
    <row r="8" ht="33.75" customHeight="1" spans="2:8">
      <c r="B8" s="19" t="s">
        <v>47</v>
      </c>
      <c r="C8" s="20"/>
      <c r="D8" s="20"/>
      <c r="E8" s="20"/>
      <c r="F8" s="20"/>
      <c r="G8" s="20"/>
      <c r="H8" s="21"/>
    </row>
    <row r="9" ht="15" spans="2:8">
      <c r="B9" s="22" t="s">
        <v>48</v>
      </c>
      <c r="C9" s="23" t="s">
        <v>49</v>
      </c>
      <c r="D9" s="24">
        <v>2021</v>
      </c>
      <c r="E9" s="25">
        <v>400</v>
      </c>
      <c r="F9" s="26" t="s">
        <v>50</v>
      </c>
      <c r="G9" s="27">
        <v>24</v>
      </c>
      <c r="H9" s="28">
        <f>E9*G9</f>
        <v>9600</v>
      </c>
    </row>
    <row r="10" ht="15" spans="2:8">
      <c r="B10" s="22" t="s">
        <v>51</v>
      </c>
      <c r="C10" s="29"/>
      <c r="D10" s="30"/>
      <c r="E10" s="25">
        <v>350</v>
      </c>
      <c r="F10" s="26" t="s">
        <v>50</v>
      </c>
      <c r="G10" s="27">
        <v>20</v>
      </c>
      <c r="H10" s="28">
        <f>E10*G10</f>
        <v>7000</v>
      </c>
    </row>
    <row r="11" ht="15" spans="2:8">
      <c r="B11" s="22" t="s">
        <v>52</v>
      </c>
      <c r="C11" s="29"/>
      <c r="D11" s="30"/>
      <c r="E11" s="25">
        <v>250</v>
      </c>
      <c r="F11" s="26" t="s">
        <v>50</v>
      </c>
      <c r="G11" s="27">
        <v>6</v>
      </c>
      <c r="H11" s="28">
        <f>E11*G11</f>
        <v>1500</v>
      </c>
    </row>
    <row r="12" ht="15.75" spans="2:8">
      <c r="B12" s="31" t="s">
        <v>11</v>
      </c>
      <c r="C12" s="32"/>
      <c r="D12" s="32"/>
      <c r="E12" s="32"/>
      <c r="F12" s="32"/>
      <c r="G12" s="32"/>
      <c r="H12" s="33">
        <f>SUM(H9:H11)</f>
        <v>18100</v>
      </c>
    </row>
    <row r="16" spans="2:5">
      <c r="B16" s="34"/>
      <c r="C16" s="35"/>
      <c r="D16" s="35"/>
      <c r="E16" s="36"/>
    </row>
    <row r="17" spans="2:5">
      <c r="B17" s="7"/>
      <c r="C17" s="37"/>
      <c r="D17" s="37"/>
      <c r="E17" s="38"/>
    </row>
    <row r="18" spans="2:5">
      <c r="B18" s="7"/>
      <c r="C18" s="37"/>
      <c r="D18" s="37"/>
      <c r="E18" s="38"/>
    </row>
    <row r="19" spans="2:5">
      <c r="B19" s="7"/>
      <c r="C19" s="37"/>
      <c r="D19" s="37"/>
      <c r="E19" s="38"/>
    </row>
    <row r="20" spans="2:5">
      <c r="B20" s="7"/>
      <c r="C20" s="37"/>
      <c r="D20" s="37"/>
      <c r="E20" s="38"/>
    </row>
    <row r="21" spans="2:5">
      <c r="B21" s="7"/>
      <c r="C21" s="39"/>
      <c r="D21" s="39"/>
      <c r="E21" s="38"/>
    </row>
  </sheetData>
  <mergeCells count="5">
    <mergeCell ref="B1:C1"/>
    <mergeCell ref="B8:H8"/>
    <mergeCell ref="B12:G12"/>
    <mergeCell ref="C9:C11"/>
    <mergeCell ref="D9:D11"/>
  </mergeCells>
  <hyperlinks>
    <hyperlink ref="C4" r:id="rId1" display="kyle.zh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2016-06-29T17:42:00Z</dcterms:created>
  <cp:lastPrinted>2021-01-08T14:16:00Z</cp:lastPrinted>
  <dcterms:modified xsi:type="dcterms:W3CDTF">2024-09-27T08:03:06Z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9C91E1B11A6C42AABE7174CE376B8D5F_13</vt:lpwstr>
  </property>
</Properties>
</file>