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<sst xmlns="http://schemas.openxmlformats.org/spreadsheetml/2006/main" count="291" uniqueCount="64">
  <si>
    <t>Quotation</t>
  </si>
  <si>
    <t>Client:</t>
  </si>
  <si>
    <t>AstraZeneca</t>
  </si>
  <si>
    <t xml:space="preserve">Project Name: </t>
  </si>
  <si>
    <t>2024AZ血脂康医学相关材料制作项目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</si>
  <si>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</si>
  <si>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</si>
  <si>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</si>
  <si>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</si>
  <si>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</si>
  <si>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</si>
  <si>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</si>
  <si>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</si>
  <si>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</si>
  <si>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</si>
  <si>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</si>
  <si>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</si>
  <si>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</si>
  <si>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</si>
  <si>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</si>
  <si>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</si>
  <si>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</si>
  <si>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</si>
  <si>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幻灯制作1-心血管疾病一级预防：从流行病学到临床实践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</si>
  <si>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</si>
  <si>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</si>
  <si>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</si>
  <si>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</si>
  <si>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</si>
  <si>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</si>
  <si>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</si>
  <si>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</si>
  <si>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幻灯片解说词（中文）(new work)</t>
  </si>
  <si>
    <t>文献标注(new work)</t>
  </si>
  <si>
    <t>根据所提供素材整理、高亮</t>
  </si>
  <si>
    <t>篇</t>
  </si>
  <si>
    <t>英文原文下载</t>
  </si>
  <si>
    <t>PPT美化(高级美化)(new work)</t>
  </si>
  <si>
    <t>使用Adobe绘图软件进行图标重绘、字体设计等</t>
  </si>
  <si>
    <t>Total：</t>
  </si>
  <si>
    <t>幻灯制作2-防微杜渐：心血管疾病高危人群的血脂控制</t>
  </si>
  <si>
    <t>幻灯制作3-亡羊补牢：心血管基础疾病人群的血脂控制</t>
  </si>
  <si>
    <t>幻灯制作4-血脂领域前沿进展精粹</t>
  </si>
  <si>
    <t>幻灯制作5-从国内外指南，看他汀在血脂优化管理中的基石地位</t>
  </si>
  <si>
    <t>幻灯制作6-ASCVD一级及二级预防中的降脂优化策略</t>
  </si>
  <si>
    <t>幻灯制作7-动脉硬化检测技术新进展</t>
  </si>
  <si>
    <t>幻灯制作8-血脂干预新靶点</t>
  </si>
  <si>
    <t>推文制作1-从各大心血管指南看血脂管理的重要性</t>
  </si>
  <si>
    <t>Newsletter内容撰写(new work)</t>
  </si>
  <si>
    <t>包括医学编辑、适量文献检索、文案润色</t>
  </si>
  <si>
    <t>推文制作2-中国传统节日里，一起来看中国人群的血脂数据</t>
  </si>
  <si>
    <t>推文制作3-中国国医日：“中成药”如何脱颖而出？</t>
  </si>
  <si>
    <t>推文制作4-他汀 and more：从药物结构到临床获益</t>
  </si>
  <si>
    <t>推文制作5-降脂药物依从性对于降脂效果的全面影响</t>
  </si>
  <si>
    <t>推文制作6-高危人群血脂防控：高血压人群的降脂</t>
  </si>
  <si>
    <t>推文制作7-高危人群血脂防控：高血糖人群的降脂</t>
  </si>
  <si>
    <t>推文制作8-基层医院，如何做好心血管疾病的一级预防？</t>
  </si>
  <si>
    <t>推文制作9-二级医院，如何做好心血管疾病的一级预防？</t>
  </si>
  <si>
    <t>推文制作10-1+1能否大于2：血脂管理的联合治疗</t>
  </si>
  <si>
    <t>项目管理/人员管理 
Service Fee/Staffing Fee</t>
  </si>
  <si>
    <t>Medical Director</t>
  </si>
  <si>
    <t>适用于年度单项标准报价不涵盖的项目</t>
  </si>
  <si>
    <t>小时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</si>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</sst>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4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0" fontId="8" fillId="0" borderId="9" xfId="51" applyNumberFormat="1" applyFont="1" applyBorder="1" applyAlignment="1">
      <alignment horizontal="center" vertical="center"/>
    </xf>
    <xf numFmtId="9" fontId="7" fillId="0" borderId="9" xfId="51" applyNumberFormat="1" applyFont="1" applyBorder="1" applyAlignment="1">
      <alignment horizontal="center" vertical="center"/>
    </xf>
    <xf numFmtId="177" fontId="7" fillId="0" borderId="9" xfId="51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6" fontId="3" fillId="3" borderId="12" xfId="52" applyNumberFormat="1" applyFont="1" applyFill="1" applyBorder="1" applyAlignment="1">
      <alignment horizontal="right" vertical="center"/>
    </xf>
    <xf numFmtId="176" fontId="3" fillId="3" borderId="13" xfId="52" applyNumberFormat="1" applyFont="1" applyFill="1" applyBorder="1" applyAlignment="1">
      <alignment horizontal="right" vertical="center"/>
    </xf>
    <xf numFmtId="178" fontId="3" fillId="3" borderId="14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6" fillId="2" borderId="4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9" xfId="52" applyFont="1" applyBorder="1" applyAlignment="1">
      <alignment horizontal="center" vertical="center"/>
    </xf>
    <xf numFmtId="0" fontId="7" fillId="0" borderId="9" xfId="5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3" fillId="0" borderId="16" xfId="49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2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5"/>
  <sheetViews>
    <sheetView tabSelected="1" workbookViewId="0">
      <selection activeCell="B1" sqref="B1:C1"/>
    </sheetView>
  </sheetViews>
  <sheetFormatPr defaultColWidth="8.91666666666667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0" t="s">
        <v>10</v>
      </c>
      <c r="C8" s="42"/>
    </row>
    <row r="9" s="1" customFormat="1" spans="2:3">
      <c r="B9" s="53" t="s">
        <v>11</v>
      </c>
      <c r="C9" s="54">
        <f>Medical!H110</f>
        <v>160000</v>
      </c>
    </row>
    <row r="10" s="1" customFormat="1" spans="2:3">
      <c r="B10" s="55" t="s">
        <v>12</v>
      </c>
      <c r="C10" s="21"/>
    </row>
    <row r="11" spans="2:3">
      <c r="B11" s="53" t="s">
        <v>11</v>
      </c>
      <c r="C11" s="52">
        <f>'Staffing Fee'!H11</f>
        <v>27800</v>
      </c>
    </row>
    <row r="12" ht="3.75" customHeight="1" spans="2:3">
      <c r="B12" s="56"/>
      <c r="C12" s="57"/>
    </row>
    <row r="13" spans="2:3">
      <c r="B13" s="58" t="s">
        <v>11</v>
      </c>
      <c r="C13" s="59">
        <f>C9+C11</f>
        <v>187800</v>
      </c>
    </row>
    <row r="14" spans="2:3">
      <c r="B14" s="58" t="s">
        <v>13</v>
      </c>
      <c r="C14" s="59">
        <f>C13*0.06</f>
        <v>11268</v>
      </c>
    </row>
    <row r="15" ht="16.35" spans="2:3">
      <c r="B15" s="31" t="s">
        <v>14</v>
      </c>
      <c r="C15" s="33">
        <f>C13+C14</f>
        <v>199068</v>
      </c>
    </row>
    <row r="16" spans="2:2">
      <c r="B16" s="60" t="s">
        <v>15</v>
      </c>
    </row>
    <row r="18" spans="2:3">
      <c r="B18" s="61" t="s">
        <v>16</v>
      </c>
      <c r="C18" s="62">
        <f>C11/C13</f>
        <v>0.148029818956337</v>
      </c>
    </row>
    <row r="20" spans="2:2">
      <c r="B20" s="34"/>
    </row>
    <row r="21" spans="2:2">
      <c r="B21" s="63"/>
    </row>
    <row r="22" spans="2:2">
      <c r="B22" s="63"/>
    </row>
    <row r="23" spans="2:2">
      <c r="B23" s="63"/>
    </row>
    <row r="24" spans="2:2">
      <c r="B24" s="63"/>
    </row>
    <row r="25" spans="2:2">
      <c r="B25" s="63"/>
    </row>
  </sheetData>
  <mergeCells count="4">
    <mergeCell ref="B1:C1"/>
    <mergeCell ref="B8:C8"/>
    <mergeCell ref="B10:C10"/>
    <mergeCell ref="B12:C12"/>
  </mergeCells>
  <hyperlinks>
    <hyperlink ref="C4" r:id="rId1" display="kong.wei@ubs-cn.com" tooltip="mailto: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19"/>
  <sheetViews>
    <sheetView zoomScale="80" zoomScaleNormal="80" zoomScaleSheetLayoutView="90" workbookViewId="0">
      <selection activeCell="B1" sqref="B1:C1"/>
    </sheetView>
  </sheetViews>
  <sheetFormatPr defaultColWidth="8.91666666666667" defaultRowHeight="17.4" outlineLevelCol="7"/>
  <cols>
    <col min="1" max="1" width="5.08333333333333" customWidth="1"/>
    <col min="2" max="2" width="28.9" style="2" customWidth="1"/>
    <col min="3" max="3" width="36.8" style="3" customWidth="1"/>
    <col min="4" max="4" width="17.583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  <col min="9" max="9" width="13.583333333333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2" spans="2:8">
      <c r="B8" s="40" t="s">
        <v>23</v>
      </c>
      <c r="C8" s="41"/>
      <c r="D8" s="41"/>
      <c r="E8" s="41"/>
      <c r="F8" s="41"/>
      <c r="G8" s="41"/>
      <c r="H8" s="42"/>
    </row>
    <row r="9" s="1" customFormat="1" ht="15.6" spans="2:8">
      <c r="B9" s="43" t="s">
        <v>24</v>
      </c>
      <c r="C9" s="44" t="s">
        <v>25</v>
      </c>
      <c r="D9" s="45">
        <v>2021</v>
      </c>
      <c r="E9" s="25">
        <v>2000</v>
      </c>
      <c r="F9" s="46" t="s">
        <v>26</v>
      </c>
      <c r="G9" s="47">
        <v>1</v>
      </c>
      <c r="H9" s="28">
        <f t="shared" ref="H9:H15" si="0">E9*G9</f>
        <v>2000</v>
      </c>
    </row>
    <row r="10" s="1" customFormat="1" ht="15.6" spans="2:8">
      <c r="B10" s="43" t="s">
        <v>27</v>
      </c>
      <c r="C10" s="44" t="s">
        <v>28</v>
      </c>
      <c r="D10" s="48"/>
      <c r="E10" s="25">
        <v>500</v>
      </c>
      <c r="F10" s="46" t="s">
        <v>26</v>
      </c>
      <c r="G10" s="47">
        <v>1</v>
      </c>
      <c r="H10" s="28">
        <f t="shared" si="0"/>
        <v>500</v>
      </c>
    </row>
    <row r="11" s="1" customFormat="1" ht="15.6" spans="2:8">
      <c r="B11" s="43" t="s">
        <v>29</v>
      </c>
      <c r="C11" s="44" t="s">
        <v>30</v>
      </c>
      <c r="D11" s="48"/>
      <c r="E11" s="25">
        <v>300</v>
      </c>
      <c r="F11" s="46" t="s">
        <v>31</v>
      </c>
      <c r="G11" s="47">
        <v>30</v>
      </c>
      <c r="H11" s="28">
        <f t="shared" si="0"/>
        <v>9000</v>
      </c>
    </row>
    <row r="12" s="1" customFormat="1" ht="15.6" spans="2:8">
      <c r="B12" s="43" t="s">
        <v>32</v>
      </c>
      <c r="C12" s="44" t="s">
        <v>30</v>
      </c>
      <c r="D12" s="48"/>
      <c r="E12" s="25">
        <v>30</v>
      </c>
      <c r="F12" s="46" t="s">
        <v>31</v>
      </c>
      <c r="G12" s="47">
        <v>25</v>
      </c>
      <c r="H12" s="28">
        <f t="shared" si="0"/>
        <v>750</v>
      </c>
    </row>
    <row r="13" s="1" customFormat="1" ht="15.6" spans="2:8">
      <c r="B13" s="43" t="s">
        <v>33</v>
      </c>
      <c r="C13" s="44" t="s">
        <v>34</v>
      </c>
      <c r="D13" s="48"/>
      <c r="E13" s="25">
        <v>15</v>
      </c>
      <c r="F13" s="46" t="s">
        <v>35</v>
      </c>
      <c r="G13" s="47">
        <v>30</v>
      </c>
      <c r="H13" s="28">
        <f t="shared" si="0"/>
        <v>450</v>
      </c>
    </row>
    <row r="14" s="1" customFormat="1" ht="15.6" spans="2:8">
      <c r="B14" s="43" t="s">
        <v>36</v>
      </c>
      <c r="C14" s="44" t="s">
        <v>36</v>
      </c>
      <c r="D14" s="48"/>
      <c r="E14" s="25">
        <v>10</v>
      </c>
      <c r="F14" s="46" t="s">
        <v>35</v>
      </c>
      <c r="G14" s="47">
        <v>30</v>
      </c>
      <c r="H14" s="28">
        <f t="shared" si="0"/>
        <v>300</v>
      </c>
    </row>
    <row r="15" s="1" customFormat="1" ht="15.6" spans="2:8">
      <c r="B15" s="43" t="s">
        <v>37</v>
      </c>
      <c r="C15" s="44" t="s">
        <v>38</v>
      </c>
      <c r="D15" s="48"/>
      <c r="E15" s="25">
        <v>100</v>
      </c>
      <c r="F15" s="46" t="s">
        <v>31</v>
      </c>
      <c r="G15" s="47">
        <v>30</v>
      </c>
      <c r="H15" s="28">
        <f t="shared" si="0"/>
        <v>3000</v>
      </c>
    </row>
    <row r="16" s="1" customFormat="1" ht="15.6" spans="2:8">
      <c r="B16" s="49" t="s">
        <v>39</v>
      </c>
      <c r="C16" s="50"/>
      <c r="D16" s="50"/>
      <c r="E16" s="50"/>
      <c r="F16" s="50"/>
      <c r="G16" s="51"/>
      <c r="H16" s="52">
        <f>SUM(H9:H15)</f>
        <v>16000</v>
      </c>
    </row>
    <row r="17" s="1" customFormat="1" ht="16.2" spans="2:8">
      <c r="B17" s="40" t="s">
        <v>40</v>
      </c>
      <c r="C17" s="41"/>
      <c r="D17" s="41"/>
      <c r="E17" s="41"/>
      <c r="F17" s="41"/>
      <c r="G17" s="41"/>
      <c r="H17" s="42"/>
    </row>
    <row r="18" s="1" customFormat="1" ht="15.6" spans="2:8">
      <c r="B18" s="43" t="s">
        <v>24</v>
      </c>
      <c r="C18" s="44" t="s">
        <v>25</v>
      </c>
      <c r="D18" s="45">
        <v>2021</v>
      </c>
      <c r="E18" s="25">
        <v>2000</v>
      </c>
      <c r="F18" s="46" t="s">
        <v>26</v>
      </c>
      <c r="G18" s="47">
        <v>1</v>
      </c>
      <c r="H18" s="28">
        <f t="shared" ref="H18:H24" si="1">E18*G18</f>
        <v>2000</v>
      </c>
    </row>
    <row r="19" s="1" customFormat="1" ht="15.6" spans="2:8">
      <c r="B19" s="43" t="s">
        <v>27</v>
      </c>
      <c r="C19" s="44" t="s">
        <v>28</v>
      </c>
      <c r="D19" s="48"/>
      <c r="E19" s="25">
        <v>500</v>
      </c>
      <c r="F19" s="46" t="s">
        <v>26</v>
      </c>
      <c r="G19" s="47">
        <v>1</v>
      </c>
      <c r="H19" s="28">
        <f t="shared" si="1"/>
        <v>500</v>
      </c>
    </row>
    <row r="20" s="1" customFormat="1" ht="15.6" spans="2:8">
      <c r="B20" s="43" t="s">
        <v>29</v>
      </c>
      <c r="C20" s="44" t="s">
        <v>30</v>
      </c>
      <c r="D20" s="48"/>
      <c r="E20" s="25">
        <v>300</v>
      </c>
      <c r="F20" s="46" t="s">
        <v>31</v>
      </c>
      <c r="G20" s="47">
        <v>30</v>
      </c>
      <c r="H20" s="28">
        <f t="shared" si="1"/>
        <v>9000</v>
      </c>
    </row>
    <row r="21" s="1" customFormat="1" ht="15.6" spans="2:8">
      <c r="B21" s="43" t="s">
        <v>32</v>
      </c>
      <c r="C21" s="44" t="s">
        <v>30</v>
      </c>
      <c r="D21" s="48"/>
      <c r="E21" s="25">
        <v>30</v>
      </c>
      <c r="F21" s="46" t="s">
        <v>31</v>
      </c>
      <c r="G21" s="47">
        <v>25</v>
      </c>
      <c r="H21" s="28">
        <f t="shared" si="1"/>
        <v>750</v>
      </c>
    </row>
    <row r="22" s="1" customFormat="1" ht="15.6" spans="2:8">
      <c r="B22" s="43" t="s">
        <v>33</v>
      </c>
      <c r="C22" s="44" t="s">
        <v>34</v>
      </c>
      <c r="D22" s="48"/>
      <c r="E22" s="25">
        <v>15</v>
      </c>
      <c r="F22" s="46" t="s">
        <v>35</v>
      </c>
      <c r="G22" s="47">
        <v>30</v>
      </c>
      <c r="H22" s="28">
        <f t="shared" si="1"/>
        <v>450</v>
      </c>
    </row>
    <row r="23" s="1" customFormat="1" ht="15.6" spans="2:8">
      <c r="B23" s="43" t="s">
        <v>36</v>
      </c>
      <c r="C23" s="44" t="s">
        <v>36</v>
      </c>
      <c r="D23" s="48"/>
      <c r="E23" s="25">
        <v>10</v>
      </c>
      <c r="F23" s="46" t="s">
        <v>35</v>
      </c>
      <c r="G23" s="47">
        <v>30</v>
      </c>
      <c r="H23" s="28">
        <f t="shared" si="1"/>
        <v>300</v>
      </c>
    </row>
    <row r="24" s="1" customFormat="1" ht="15.6" spans="2:8">
      <c r="B24" s="43" t="s">
        <v>37</v>
      </c>
      <c r="C24" s="44" t="s">
        <v>38</v>
      </c>
      <c r="D24" s="48"/>
      <c r="E24" s="25">
        <v>100</v>
      </c>
      <c r="F24" s="46" t="s">
        <v>31</v>
      </c>
      <c r="G24" s="47">
        <v>30</v>
      </c>
      <c r="H24" s="28">
        <f t="shared" si="1"/>
        <v>3000</v>
      </c>
    </row>
    <row r="25" s="1" customFormat="1" ht="15.6" spans="2:8">
      <c r="B25" s="49" t="s">
        <v>39</v>
      </c>
      <c r="C25" s="50"/>
      <c r="D25" s="50"/>
      <c r="E25" s="50"/>
      <c r="F25" s="50"/>
      <c r="G25" s="51"/>
      <c r="H25" s="52">
        <f>SUM(H18:H24)</f>
        <v>16000</v>
      </c>
    </row>
    <row r="26" s="1" customFormat="1" ht="16.2" spans="2:8">
      <c r="B26" s="40" t="s">
        <v>41</v>
      </c>
      <c r="C26" s="41"/>
      <c r="D26" s="41"/>
      <c r="E26" s="41"/>
      <c r="F26" s="41"/>
      <c r="G26" s="41"/>
      <c r="H26" s="42"/>
    </row>
    <row r="27" s="1" customFormat="1" ht="15.6" spans="2:8">
      <c r="B27" s="43" t="s">
        <v>24</v>
      </c>
      <c r="C27" s="44" t="s">
        <v>25</v>
      </c>
      <c r="D27" s="45">
        <v>2021</v>
      </c>
      <c r="E27" s="25">
        <v>2000</v>
      </c>
      <c r="F27" s="46" t="s">
        <v>26</v>
      </c>
      <c r="G27" s="47">
        <v>1</v>
      </c>
      <c r="H27" s="28">
        <f t="shared" ref="H27:H33" si="2">E27*G27</f>
        <v>2000</v>
      </c>
    </row>
    <row r="28" s="1" customFormat="1" ht="15.6" spans="2:8">
      <c r="B28" s="43" t="s">
        <v>27</v>
      </c>
      <c r="C28" s="44" t="s">
        <v>28</v>
      </c>
      <c r="D28" s="48"/>
      <c r="E28" s="25">
        <v>500</v>
      </c>
      <c r="F28" s="46" t="s">
        <v>26</v>
      </c>
      <c r="G28" s="47">
        <v>1</v>
      </c>
      <c r="H28" s="28">
        <f t="shared" si="2"/>
        <v>500</v>
      </c>
    </row>
    <row r="29" s="1" customFormat="1" ht="15.6" spans="2:8">
      <c r="B29" s="43" t="s">
        <v>29</v>
      </c>
      <c r="C29" s="44" t="s">
        <v>30</v>
      </c>
      <c r="D29" s="48"/>
      <c r="E29" s="25">
        <v>300</v>
      </c>
      <c r="F29" s="46" t="s">
        <v>31</v>
      </c>
      <c r="G29" s="47">
        <v>30</v>
      </c>
      <c r="H29" s="28">
        <f t="shared" si="2"/>
        <v>9000</v>
      </c>
    </row>
    <row r="30" s="1" customFormat="1" ht="15.6" spans="2:8">
      <c r="B30" s="43" t="s">
        <v>32</v>
      </c>
      <c r="C30" s="44" t="s">
        <v>30</v>
      </c>
      <c r="D30" s="48"/>
      <c r="E30" s="25">
        <v>30</v>
      </c>
      <c r="F30" s="46" t="s">
        <v>31</v>
      </c>
      <c r="G30" s="47">
        <v>25</v>
      </c>
      <c r="H30" s="28">
        <f t="shared" si="2"/>
        <v>750</v>
      </c>
    </row>
    <row r="31" s="1" customFormat="1" ht="15.6" spans="2:8">
      <c r="B31" s="43" t="s">
        <v>33</v>
      </c>
      <c r="C31" s="44" t="s">
        <v>34</v>
      </c>
      <c r="D31" s="48"/>
      <c r="E31" s="25">
        <v>15</v>
      </c>
      <c r="F31" s="46" t="s">
        <v>35</v>
      </c>
      <c r="G31" s="47">
        <v>30</v>
      </c>
      <c r="H31" s="28">
        <f t="shared" si="2"/>
        <v>450</v>
      </c>
    </row>
    <row r="32" s="1" customFormat="1" ht="15.6" spans="2:8">
      <c r="B32" s="43" t="s">
        <v>36</v>
      </c>
      <c r="C32" s="44" t="s">
        <v>36</v>
      </c>
      <c r="D32" s="48"/>
      <c r="E32" s="25">
        <v>10</v>
      </c>
      <c r="F32" s="46" t="s">
        <v>35</v>
      </c>
      <c r="G32" s="47">
        <v>30</v>
      </c>
      <c r="H32" s="28">
        <f t="shared" si="2"/>
        <v>300</v>
      </c>
    </row>
    <row r="33" s="1" customFormat="1" ht="15.6" spans="2:8">
      <c r="B33" s="43" t="s">
        <v>37</v>
      </c>
      <c r="C33" s="44" t="s">
        <v>38</v>
      </c>
      <c r="D33" s="48"/>
      <c r="E33" s="25">
        <v>100</v>
      </c>
      <c r="F33" s="46" t="s">
        <v>31</v>
      </c>
      <c r="G33" s="47">
        <v>30</v>
      </c>
      <c r="H33" s="28">
        <f t="shared" si="2"/>
        <v>3000</v>
      </c>
    </row>
    <row r="34" s="1" customFormat="1" ht="15.6" spans="2:8">
      <c r="B34" s="49" t="s">
        <v>39</v>
      </c>
      <c r="C34" s="50"/>
      <c r="D34" s="50"/>
      <c r="E34" s="50"/>
      <c r="F34" s="50"/>
      <c r="G34" s="51"/>
      <c r="H34" s="52">
        <f>SUM(H27:H33)</f>
        <v>16000</v>
      </c>
    </row>
    <row r="35" customFormat="1" ht="16.2" spans="2:8">
      <c r="B35" s="40" t="s">
        <v>42</v>
      </c>
      <c r="C35" s="41"/>
      <c r="D35" s="41"/>
      <c r="E35" s="41"/>
      <c r="F35" s="41"/>
      <c r="G35" s="41"/>
      <c r="H35" s="42"/>
    </row>
    <row r="36" customFormat="1" ht="15.6" spans="2:8">
      <c r="B36" s="43" t="s">
        <v>24</v>
      </c>
      <c r="C36" s="44" t="s">
        <v>25</v>
      </c>
      <c r="D36" s="45">
        <v>2021</v>
      </c>
      <c r="E36" s="25">
        <v>2000</v>
      </c>
      <c r="F36" s="46" t="s">
        <v>26</v>
      </c>
      <c r="G36" s="47">
        <v>1</v>
      </c>
      <c r="H36" s="28">
        <f t="shared" ref="H36:H42" si="3">E36*G36</f>
        <v>2000</v>
      </c>
    </row>
    <row r="37" customFormat="1" ht="15.6" spans="2:8">
      <c r="B37" s="43" t="s">
        <v>27</v>
      </c>
      <c r="C37" s="44" t="s">
        <v>28</v>
      </c>
      <c r="D37" s="48"/>
      <c r="E37" s="25">
        <v>500</v>
      </c>
      <c r="F37" s="46" t="s">
        <v>26</v>
      </c>
      <c r="G37" s="47">
        <v>1</v>
      </c>
      <c r="H37" s="28">
        <f t="shared" si="3"/>
        <v>500</v>
      </c>
    </row>
    <row r="38" customFormat="1" ht="15.6" spans="2:8">
      <c r="B38" s="43" t="s">
        <v>29</v>
      </c>
      <c r="C38" s="44" t="s">
        <v>30</v>
      </c>
      <c r="D38" s="48"/>
      <c r="E38" s="25">
        <v>300</v>
      </c>
      <c r="F38" s="46" t="s">
        <v>31</v>
      </c>
      <c r="G38" s="47">
        <v>30</v>
      </c>
      <c r="H38" s="28">
        <f t="shared" si="3"/>
        <v>9000</v>
      </c>
    </row>
    <row r="39" customFormat="1" ht="15.6" spans="2:8">
      <c r="B39" s="43" t="s">
        <v>32</v>
      </c>
      <c r="C39" s="44" t="s">
        <v>30</v>
      </c>
      <c r="D39" s="48"/>
      <c r="E39" s="25">
        <v>30</v>
      </c>
      <c r="F39" s="46" t="s">
        <v>31</v>
      </c>
      <c r="G39" s="47">
        <v>25</v>
      </c>
      <c r="H39" s="28">
        <f t="shared" si="3"/>
        <v>750</v>
      </c>
    </row>
    <row r="40" customFormat="1" ht="15.6" spans="2:8">
      <c r="B40" s="43" t="s">
        <v>33</v>
      </c>
      <c r="C40" s="44" t="s">
        <v>34</v>
      </c>
      <c r="D40" s="48"/>
      <c r="E40" s="25">
        <v>15</v>
      </c>
      <c r="F40" s="46" t="s">
        <v>35</v>
      </c>
      <c r="G40" s="47">
        <v>30</v>
      </c>
      <c r="H40" s="28">
        <f t="shared" si="3"/>
        <v>450</v>
      </c>
    </row>
    <row r="41" customFormat="1" ht="15.6" spans="2:8">
      <c r="B41" s="43" t="s">
        <v>36</v>
      </c>
      <c r="C41" s="44" t="s">
        <v>36</v>
      </c>
      <c r="D41" s="48"/>
      <c r="E41" s="25">
        <v>10</v>
      </c>
      <c r="F41" s="46" t="s">
        <v>35</v>
      </c>
      <c r="G41" s="47">
        <v>30</v>
      </c>
      <c r="H41" s="28">
        <f t="shared" si="3"/>
        <v>300</v>
      </c>
    </row>
    <row r="42" customFormat="1" ht="15.6" spans="2:8">
      <c r="B42" s="43" t="s">
        <v>37</v>
      </c>
      <c r="C42" s="44" t="s">
        <v>38</v>
      </c>
      <c r="D42" s="48"/>
      <c r="E42" s="25">
        <v>100</v>
      </c>
      <c r="F42" s="46" t="s">
        <v>31</v>
      </c>
      <c r="G42" s="47">
        <v>30</v>
      </c>
      <c r="H42" s="28">
        <f t="shared" si="3"/>
        <v>3000</v>
      </c>
    </row>
    <row r="43" customFormat="1" ht="15.6" spans="2:8">
      <c r="B43" s="49" t="s">
        <v>39</v>
      </c>
      <c r="C43" s="50"/>
      <c r="D43" s="50"/>
      <c r="E43" s="50"/>
      <c r="F43" s="50"/>
      <c r="G43" s="51"/>
      <c r="H43" s="52">
        <f>SUM(H36:H42)</f>
        <v>16000</v>
      </c>
    </row>
    <row r="44" customFormat="1" ht="16.2" spans="2:8">
      <c r="B44" s="40" t="s">
        <v>43</v>
      </c>
      <c r="C44" s="41"/>
      <c r="D44" s="41"/>
      <c r="E44" s="41"/>
      <c r="F44" s="41"/>
      <c r="G44" s="41"/>
      <c r="H44" s="42"/>
    </row>
    <row r="45" customFormat="1" ht="15.6" spans="2:8">
      <c r="B45" s="43" t="s">
        <v>24</v>
      </c>
      <c r="C45" s="44" t="s">
        <v>25</v>
      </c>
      <c r="D45" s="45">
        <v>2021</v>
      </c>
      <c r="E45" s="25">
        <v>2000</v>
      </c>
      <c r="F45" s="46" t="s">
        <v>26</v>
      </c>
      <c r="G45" s="47">
        <v>1</v>
      </c>
      <c r="H45" s="28">
        <f t="shared" ref="H45:H51" si="4">E45*G45</f>
        <v>2000</v>
      </c>
    </row>
    <row r="46" customFormat="1" ht="15.6" spans="2:8">
      <c r="B46" s="43" t="s">
        <v>27</v>
      </c>
      <c r="C46" s="44" t="s">
        <v>28</v>
      </c>
      <c r="D46" s="48"/>
      <c r="E46" s="25">
        <v>500</v>
      </c>
      <c r="F46" s="46" t="s">
        <v>26</v>
      </c>
      <c r="G46" s="47">
        <v>1</v>
      </c>
      <c r="H46" s="28">
        <f t="shared" si="4"/>
        <v>500</v>
      </c>
    </row>
    <row r="47" customFormat="1" ht="15.6" spans="2:8">
      <c r="B47" s="43" t="s">
        <v>29</v>
      </c>
      <c r="C47" s="44" t="s">
        <v>30</v>
      </c>
      <c r="D47" s="48"/>
      <c r="E47" s="25">
        <v>300</v>
      </c>
      <c r="F47" s="46" t="s">
        <v>31</v>
      </c>
      <c r="G47" s="47">
        <v>30</v>
      </c>
      <c r="H47" s="28">
        <f t="shared" si="4"/>
        <v>9000</v>
      </c>
    </row>
    <row r="48" customFormat="1" ht="15.6" spans="2:8">
      <c r="B48" s="43" t="s">
        <v>32</v>
      </c>
      <c r="C48" s="44" t="s">
        <v>30</v>
      </c>
      <c r="D48" s="48"/>
      <c r="E48" s="25">
        <v>30</v>
      </c>
      <c r="F48" s="46" t="s">
        <v>31</v>
      </c>
      <c r="G48" s="47">
        <v>25</v>
      </c>
      <c r="H48" s="28">
        <f t="shared" si="4"/>
        <v>750</v>
      </c>
    </row>
    <row r="49" customFormat="1" ht="15.6" spans="2:8">
      <c r="B49" s="43" t="s">
        <v>33</v>
      </c>
      <c r="C49" s="44" t="s">
        <v>34</v>
      </c>
      <c r="D49" s="48"/>
      <c r="E49" s="25">
        <v>15</v>
      </c>
      <c r="F49" s="46" t="s">
        <v>35</v>
      </c>
      <c r="G49" s="47">
        <v>30</v>
      </c>
      <c r="H49" s="28">
        <f t="shared" si="4"/>
        <v>450</v>
      </c>
    </row>
    <row r="50" customFormat="1" ht="15.6" spans="2:8">
      <c r="B50" s="43" t="s">
        <v>36</v>
      </c>
      <c r="C50" s="44" t="s">
        <v>36</v>
      </c>
      <c r="D50" s="48"/>
      <c r="E50" s="25">
        <v>10</v>
      </c>
      <c r="F50" s="46" t="s">
        <v>35</v>
      </c>
      <c r="G50" s="47">
        <v>30</v>
      </c>
      <c r="H50" s="28">
        <f t="shared" si="4"/>
        <v>300</v>
      </c>
    </row>
    <row r="51" customFormat="1" ht="15.6" spans="2:8">
      <c r="B51" s="43" t="s">
        <v>37</v>
      </c>
      <c r="C51" s="44" t="s">
        <v>38</v>
      </c>
      <c r="D51" s="48"/>
      <c r="E51" s="25">
        <v>100</v>
      </c>
      <c r="F51" s="46" t="s">
        <v>31</v>
      </c>
      <c r="G51" s="47">
        <v>30</v>
      </c>
      <c r="H51" s="28">
        <f t="shared" si="4"/>
        <v>3000</v>
      </c>
    </row>
    <row r="52" customFormat="1" ht="15.6" spans="2:8">
      <c r="B52" s="49" t="s">
        <v>39</v>
      </c>
      <c r="C52" s="50"/>
      <c r="D52" s="50"/>
      <c r="E52" s="50"/>
      <c r="F52" s="50"/>
      <c r="G52" s="51"/>
      <c r="H52" s="52">
        <f>SUM(H45:H51)</f>
        <v>16000</v>
      </c>
    </row>
    <row r="53" customFormat="1" ht="16.2" spans="2:8">
      <c r="B53" s="40" t="s">
        <v>44</v>
      </c>
      <c r="C53" s="41"/>
      <c r="D53" s="41"/>
      <c r="E53" s="41"/>
      <c r="F53" s="41"/>
      <c r="G53" s="41"/>
      <c r="H53" s="42"/>
    </row>
    <row r="54" customFormat="1" ht="15.6" spans="2:8">
      <c r="B54" s="43" t="s">
        <v>24</v>
      </c>
      <c r="C54" s="44" t="s">
        <v>25</v>
      </c>
      <c r="D54" s="45">
        <v>2021</v>
      </c>
      <c r="E54" s="25">
        <v>2000</v>
      </c>
      <c r="F54" s="46" t="s">
        <v>26</v>
      </c>
      <c r="G54" s="47">
        <v>1</v>
      </c>
      <c r="H54" s="28">
        <f t="shared" ref="H54:H60" si="5">E54*G54</f>
        <v>2000</v>
      </c>
    </row>
    <row r="55" customFormat="1" ht="15.6" spans="2:8">
      <c r="B55" s="43" t="s">
        <v>27</v>
      </c>
      <c r="C55" s="44" t="s">
        <v>28</v>
      </c>
      <c r="D55" s="48"/>
      <c r="E55" s="25">
        <v>500</v>
      </c>
      <c r="F55" s="46" t="s">
        <v>26</v>
      </c>
      <c r="G55" s="47">
        <v>1</v>
      </c>
      <c r="H55" s="28">
        <f t="shared" si="5"/>
        <v>500</v>
      </c>
    </row>
    <row r="56" customFormat="1" ht="15.6" spans="2:8">
      <c r="B56" s="43" t="s">
        <v>29</v>
      </c>
      <c r="C56" s="44" t="s">
        <v>30</v>
      </c>
      <c r="D56" s="48"/>
      <c r="E56" s="25">
        <v>300</v>
      </c>
      <c r="F56" s="46" t="s">
        <v>31</v>
      </c>
      <c r="G56" s="47">
        <v>30</v>
      </c>
      <c r="H56" s="28">
        <f t="shared" si="5"/>
        <v>9000</v>
      </c>
    </row>
    <row r="57" customFormat="1" ht="15.6" spans="2:8">
      <c r="B57" s="43" t="s">
        <v>32</v>
      </c>
      <c r="C57" s="44" t="s">
        <v>30</v>
      </c>
      <c r="D57" s="48"/>
      <c r="E57" s="25">
        <v>30</v>
      </c>
      <c r="F57" s="46" t="s">
        <v>31</v>
      </c>
      <c r="G57" s="47">
        <v>25</v>
      </c>
      <c r="H57" s="28">
        <f t="shared" si="5"/>
        <v>750</v>
      </c>
    </row>
    <row r="58" customFormat="1" ht="15.6" spans="2:8">
      <c r="B58" s="43" t="s">
        <v>33</v>
      </c>
      <c r="C58" s="44" t="s">
        <v>34</v>
      </c>
      <c r="D58" s="48"/>
      <c r="E58" s="25">
        <v>15</v>
      </c>
      <c r="F58" s="46" t="s">
        <v>35</v>
      </c>
      <c r="G58" s="47">
        <v>30</v>
      </c>
      <c r="H58" s="28">
        <f t="shared" si="5"/>
        <v>450</v>
      </c>
    </row>
    <row r="59" customFormat="1" ht="15.6" spans="2:8">
      <c r="B59" s="43" t="s">
        <v>36</v>
      </c>
      <c r="C59" s="44" t="s">
        <v>36</v>
      </c>
      <c r="D59" s="48"/>
      <c r="E59" s="25">
        <v>10</v>
      </c>
      <c r="F59" s="46" t="s">
        <v>35</v>
      </c>
      <c r="G59" s="47">
        <v>30</v>
      </c>
      <c r="H59" s="28">
        <f t="shared" si="5"/>
        <v>300</v>
      </c>
    </row>
    <row r="60" customFormat="1" ht="15.6" spans="2:8">
      <c r="B60" s="43" t="s">
        <v>37</v>
      </c>
      <c r="C60" s="44" t="s">
        <v>38</v>
      </c>
      <c r="D60" s="48"/>
      <c r="E60" s="25">
        <v>100</v>
      </c>
      <c r="F60" s="46" t="s">
        <v>31</v>
      </c>
      <c r="G60" s="47">
        <v>30</v>
      </c>
      <c r="H60" s="28">
        <f t="shared" si="5"/>
        <v>3000</v>
      </c>
    </row>
    <row r="61" customFormat="1" ht="15.6" spans="2:8">
      <c r="B61" s="49" t="s">
        <v>39</v>
      </c>
      <c r="C61" s="50"/>
      <c r="D61" s="50"/>
      <c r="E61" s="50"/>
      <c r="F61" s="50"/>
      <c r="G61" s="51"/>
      <c r="H61" s="52">
        <f>SUM(H54:H60)</f>
        <v>16000</v>
      </c>
    </row>
    <row r="62" customFormat="1" ht="16.2" spans="2:8">
      <c r="B62" s="40" t="s">
        <v>45</v>
      </c>
      <c r="C62" s="41"/>
      <c r="D62" s="41"/>
      <c r="E62" s="41"/>
      <c r="F62" s="41"/>
      <c r="G62" s="41"/>
      <c r="H62" s="42"/>
    </row>
    <row r="63" customFormat="1" ht="15.6" spans="2:8">
      <c r="B63" s="43" t="s">
        <v>24</v>
      </c>
      <c r="C63" s="44" t="s">
        <v>25</v>
      </c>
      <c r="D63" s="45">
        <v>2021</v>
      </c>
      <c r="E63" s="25">
        <v>2000</v>
      </c>
      <c r="F63" s="46" t="s">
        <v>26</v>
      </c>
      <c r="G63" s="47">
        <v>1</v>
      </c>
      <c r="H63" s="28">
        <f t="shared" ref="H63:H69" si="6">E63*G63</f>
        <v>2000</v>
      </c>
    </row>
    <row r="64" customFormat="1" ht="15.6" spans="2:8">
      <c r="B64" s="43" t="s">
        <v>27</v>
      </c>
      <c r="C64" s="44" t="s">
        <v>28</v>
      </c>
      <c r="D64" s="48"/>
      <c r="E64" s="25">
        <v>500</v>
      </c>
      <c r="F64" s="46" t="s">
        <v>26</v>
      </c>
      <c r="G64" s="47">
        <v>1</v>
      </c>
      <c r="H64" s="28">
        <f t="shared" si="6"/>
        <v>500</v>
      </c>
    </row>
    <row r="65" customFormat="1" ht="15.6" spans="2:8">
      <c r="B65" s="43" t="s">
        <v>29</v>
      </c>
      <c r="C65" s="44" t="s">
        <v>30</v>
      </c>
      <c r="D65" s="48"/>
      <c r="E65" s="25">
        <v>300</v>
      </c>
      <c r="F65" s="46" t="s">
        <v>31</v>
      </c>
      <c r="G65" s="47">
        <v>30</v>
      </c>
      <c r="H65" s="28">
        <f t="shared" si="6"/>
        <v>9000</v>
      </c>
    </row>
    <row r="66" customFormat="1" ht="15.6" spans="2:8">
      <c r="B66" s="43" t="s">
        <v>32</v>
      </c>
      <c r="C66" s="44" t="s">
        <v>30</v>
      </c>
      <c r="D66" s="48"/>
      <c r="E66" s="25">
        <v>30</v>
      </c>
      <c r="F66" s="46" t="s">
        <v>31</v>
      </c>
      <c r="G66" s="47">
        <v>25</v>
      </c>
      <c r="H66" s="28">
        <f t="shared" si="6"/>
        <v>750</v>
      </c>
    </row>
    <row r="67" customFormat="1" ht="15.6" spans="2:8">
      <c r="B67" s="43" t="s">
        <v>33</v>
      </c>
      <c r="C67" s="44" t="s">
        <v>34</v>
      </c>
      <c r="D67" s="48"/>
      <c r="E67" s="25">
        <v>15</v>
      </c>
      <c r="F67" s="46" t="s">
        <v>35</v>
      </c>
      <c r="G67" s="47">
        <v>30</v>
      </c>
      <c r="H67" s="28">
        <f t="shared" si="6"/>
        <v>450</v>
      </c>
    </row>
    <row r="68" customFormat="1" ht="15.6" spans="2:8">
      <c r="B68" s="43" t="s">
        <v>36</v>
      </c>
      <c r="C68" s="44" t="s">
        <v>36</v>
      </c>
      <c r="D68" s="48"/>
      <c r="E68" s="25">
        <v>10</v>
      </c>
      <c r="F68" s="46" t="s">
        <v>35</v>
      </c>
      <c r="G68" s="47">
        <v>30</v>
      </c>
      <c r="H68" s="28">
        <f t="shared" si="6"/>
        <v>300</v>
      </c>
    </row>
    <row r="69" customFormat="1" ht="15.6" spans="2:8">
      <c r="B69" s="43" t="s">
        <v>37</v>
      </c>
      <c r="C69" s="44" t="s">
        <v>38</v>
      </c>
      <c r="D69" s="48"/>
      <c r="E69" s="25">
        <v>100</v>
      </c>
      <c r="F69" s="46" t="s">
        <v>31</v>
      </c>
      <c r="G69" s="47">
        <v>30</v>
      </c>
      <c r="H69" s="28">
        <f t="shared" si="6"/>
        <v>3000</v>
      </c>
    </row>
    <row r="70" customFormat="1" ht="15.6" spans="2:8">
      <c r="B70" s="49" t="s">
        <v>39</v>
      </c>
      <c r="C70" s="50"/>
      <c r="D70" s="50"/>
      <c r="E70" s="50"/>
      <c r="F70" s="50"/>
      <c r="G70" s="51"/>
      <c r="H70" s="52">
        <f>SUM(H63:H69)</f>
        <v>16000</v>
      </c>
    </row>
    <row r="71" customFormat="1" ht="16.2" spans="2:8">
      <c r="B71" s="40" t="s">
        <v>46</v>
      </c>
      <c r="C71" s="41"/>
      <c r="D71" s="41"/>
      <c r="E71" s="41"/>
      <c r="F71" s="41"/>
      <c r="G71" s="41"/>
      <c r="H71" s="42"/>
    </row>
    <row r="72" customFormat="1" ht="15.6" spans="2:8">
      <c r="B72" s="43" t="s">
        <v>24</v>
      </c>
      <c r="C72" s="44" t="s">
        <v>25</v>
      </c>
      <c r="D72" s="45">
        <v>2021</v>
      </c>
      <c r="E72" s="25">
        <v>2000</v>
      </c>
      <c r="F72" s="46" t="s">
        <v>26</v>
      </c>
      <c r="G72" s="47">
        <v>1</v>
      </c>
      <c r="H72" s="28">
        <f t="shared" ref="H72:H78" si="7">E72*G72</f>
        <v>2000</v>
      </c>
    </row>
    <row r="73" customFormat="1" ht="15.6" spans="2:8">
      <c r="B73" s="43" t="s">
        <v>27</v>
      </c>
      <c r="C73" s="44" t="s">
        <v>28</v>
      </c>
      <c r="D73" s="48"/>
      <c r="E73" s="25">
        <v>500</v>
      </c>
      <c r="F73" s="46" t="s">
        <v>26</v>
      </c>
      <c r="G73" s="47">
        <v>1</v>
      </c>
      <c r="H73" s="28">
        <f t="shared" si="7"/>
        <v>500</v>
      </c>
    </row>
    <row r="74" customFormat="1" ht="15.6" spans="2:8">
      <c r="B74" s="43" t="s">
        <v>29</v>
      </c>
      <c r="C74" s="44" t="s">
        <v>30</v>
      </c>
      <c r="D74" s="48"/>
      <c r="E74" s="25">
        <v>300</v>
      </c>
      <c r="F74" s="46" t="s">
        <v>31</v>
      </c>
      <c r="G74" s="47">
        <v>30</v>
      </c>
      <c r="H74" s="28">
        <f t="shared" si="7"/>
        <v>9000</v>
      </c>
    </row>
    <row r="75" customFormat="1" ht="15.6" spans="2:8">
      <c r="B75" s="43" t="s">
        <v>32</v>
      </c>
      <c r="C75" s="44" t="s">
        <v>30</v>
      </c>
      <c r="D75" s="48"/>
      <c r="E75" s="25">
        <v>30</v>
      </c>
      <c r="F75" s="46" t="s">
        <v>31</v>
      </c>
      <c r="G75" s="47">
        <v>25</v>
      </c>
      <c r="H75" s="28">
        <f t="shared" si="7"/>
        <v>750</v>
      </c>
    </row>
    <row r="76" customFormat="1" ht="15.6" spans="2:8">
      <c r="B76" s="43" t="s">
        <v>33</v>
      </c>
      <c r="C76" s="44" t="s">
        <v>34</v>
      </c>
      <c r="D76" s="48"/>
      <c r="E76" s="25">
        <v>15</v>
      </c>
      <c r="F76" s="46" t="s">
        <v>35</v>
      </c>
      <c r="G76" s="47">
        <v>30</v>
      </c>
      <c r="H76" s="28">
        <f t="shared" si="7"/>
        <v>450</v>
      </c>
    </row>
    <row r="77" customFormat="1" ht="15.6" spans="2:8">
      <c r="B77" s="43" t="s">
        <v>36</v>
      </c>
      <c r="C77" s="44" t="s">
        <v>36</v>
      </c>
      <c r="D77" s="48"/>
      <c r="E77" s="25">
        <v>10</v>
      </c>
      <c r="F77" s="46" t="s">
        <v>35</v>
      </c>
      <c r="G77" s="47">
        <v>30</v>
      </c>
      <c r="H77" s="28">
        <f t="shared" si="7"/>
        <v>300</v>
      </c>
    </row>
    <row r="78" customFormat="1" ht="15.6" spans="2:8">
      <c r="B78" s="43" t="s">
        <v>37</v>
      </c>
      <c r="C78" s="44" t="s">
        <v>38</v>
      </c>
      <c r="D78" s="48"/>
      <c r="E78" s="25">
        <v>100</v>
      </c>
      <c r="F78" s="46" t="s">
        <v>31</v>
      </c>
      <c r="G78" s="47">
        <v>30</v>
      </c>
      <c r="H78" s="28">
        <f t="shared" si="7"/>
        <v>3000</v>
      </c>
    </row>
    <row r="79" customFormat="1" ht="15.6" spans="2:8">
      <c r="B79" s="49" t="s">
        <v>39</v>
      </c>
      <c r="C79" s="50"/>
      <c r="D79" s="50"/>
      <c r="E79" s="50"/>
      <c r="F79" s="50"/>
      <c r="G79" s="51"/>
      <c r="H79" s="52">
        <f>SUM(H72:H78)</f>
        <v>16000</v>
      </c>
    </row>
    <row r="80" customFormat="1" ht="16.2" spans="2:8">
      <c r="B80" s="40" t="s">
        <v>47</v>
      </c>
      <c r="C80" s="41"/>
      <c r="D80" s="41"/>
      <c r="E80" s="41"/>
      <c r="F80" s="41"/>
      <c r="G80" s="41"/>
      <c r="H80" s="42"/>
    </row>
    <row r="81" customFormat="1" ht="15.6" spans="2:8">
      <c r="B81" s="43" t="s">
        <v>48</v>
      </c>
      <c r="C81" s="44" t="s">
        <v>49</v>
      </c>
      <c r="D81" s="46">
        <v>2021</v>
      </c>
      <c r="E81" s="25">
        <v>800</v>
      </c>
      <c r="F81" s="46" t="s">
        <v>31</v>
      </c>
      <c r="G81" s="47">
        <v>4</v>
      </c>
      <c r="H81" s="28">
        <f>E81*G81</f>
        <v>3200</v>
      </c>
    </row>
    <row r="82" customFormat="1" ht="15.6" spans="2:8">
      <c r="B82" s="49" t="s">
        <v>39</v>
      </c>
      <c r="C82" s="50"/>
      <c r="D82" s="50"/>
      <c r="E82" s="50"/>
      <c r="F82" s="50"/>
      <c r="G82" s="51"/>
      <c r="H82" s="52">
        <f>SUM(H81)</f>
        <v>3200</v>
      </c>
    </row>
    <row r="83" customFormat="1" ht="16.2" spans="2:8">
      <c r="B83" s="40" t="s">
        <v>50</v>
      </c>
      <c r="C83" s="41"/>
      <c r="D83" s="41"/>
      <c r="E83" s="41"/>
      <c r="F83" s="41"/>
      <c r="G83" s="41"/>
      <c r="H83" s="42"/>
    </row>
    <row r="84" customFormat="1" ht="15.6" spans="2:8">
      <c r="B84" s="43" t="s">
        <v>48</v>
      </c>
      <c r="C84" s="44" t="s">
        <v>49</v>
      </c>
      <c r="D84" s="46">
        <v>2021</v>
      </c>
      <c r="E84" s="25">
        <v>800</v>
      </c>
      <c r="F84" s="46" t="s">
        <v>31</v>
      </c>
      <c r="G84" s="47">
        <v>4</v>
      </c>
      <c r="H84" s="28">
        <f>E84*G84</f>
        <v>3200</v>
      </c>
    </row>
    <row r="85" customFormat="1" ht="15.6" spans="2:8">
      <c r="B85" s="49" t="s">
        <v>39</v>
      </c>
      <c r="C85" s="50"/>
      <c r="D85" s="50"/>
      <c r="E85" s="50"/>
      <c r="F85" s="50"/>
      <c r="G85" s="51"/>
      <c r="H85" s="52">
        <f>SUM(H84)</f>
        <v>3200</v>
      </c>
    </row>
    <row r="86" customFormat="1" ht="16.2" spans="2:8">
      <c r="B86" s="40" t="s">
        <v>51</v>
      </c>
      <c r="C86" s="41"/>
      <c r="D86" s="41"/>
      <c r="E86" s="41"/>
      <c r="F86" s="41"/>
      <c r="G86" s="41"/>
      <c r="H86" s="42"/>
    </row>
    <row r="87" customFormat="1" ht="15.6" spans="2:8">
      <c r="B87" s="43" t="s">
        <v>48</v>
      </c>
      <c r="C87" s="44" t="s">
        <v>49</v>
      </c>
      <c r="D87" s="46">
        <v>2021</v>
      </c>
      <c r="E87" s="25">
        <v>800</v>
      </c>
      <c r="F87" s="46" t="s">
        <v>31</v>
      </c>
      <c r="G87" s="47">
        <v>4</v>
      </c>
      <c r="H87" s="28">
        <f>E87*G87</f>
        <v>3200</v>
      </c>
    </row>
    <row r="88" customFormat="1" ht="15.6" spans="2:8">
      <c r="B88" s="49" t="s">
        <v>39</v>
      </c>
      <c r="C88" s="50"/>
      <c r="D88" s="50"/>
      <c r="E88" s="50"/>
      <c r="F88" s="50"/>
      <c r="G88" s="51"/>
      <c r="H88" s="52">
        <f>SUM(H87)</f>
        <v>3200</v>
      </c>
    </row>
    <row r="89" customFormat="1" ht="16.2" spans="2:8">
      <c r="B89" s="40" t="s">
        <v>52</v>
      </c>
      <c r="C89" s="41"/>
      <c r="D89" s="41"/>
      <c r="E89" s="41"/>
      <c r="F89" s="41"/>
      <c r="G89" s="41"/>
      <c r="H89" s="42"/>
    </row>
    <row r="90" customFormat="1" ht="15.6" spans="2:8">
      <c r="B90" s="43" t="s">
        <v>48</v>
      </c>
      <c r="C90" s="44" t="s">
        <v>49</v>
      </c>
      <c r="D90" s="46">
        <v>2021</v>
      </c>
      <c r="E90" s="25">
        <v>800</v>
      </c>
      <c r="F90" s="46" t="s">
        <v>31</v>
      </c>
      <c r="G90" s="47">
        <v>4</v>
      </c>
      <c r="H90" s="28">
        <f>E90*G90</f>
        <v>3200</v>
      </c>
    </row>
    <row r="91" customFormat="1" ht="15.6" spans="2:8">
      <c r="B91" s="49" t="s">
        <v>39</v>
      </c>
      <c r="C91" s="50"/>
      <c r="D91" s="50"/>
      <c r="E91" s="50"/>
      <c r="F91" s="50"/>
      <c r="G91" s="51"/>
      <c r="H91" s="52">
        <f>SUM(H90)</f>
        <v>3200</v>
      </c>
    </row>
    <row r="92" customFormat="1" ht="16.2" spans="2:8">
      <c r="B92" s="40" t="s">
        <v>53</v>
      </c>
      <c r="C92" s="41"/>
      <c r="D92" s="41"/>
      <c r="E92" s="41"/>
      <c r="F92" s="41"/>
      <c r="G92" s="41"/>
      <c r="H92" s="42"/>
    </row>
    <row r="93" customFormat="1" ht="15.6" spans="2:8">
      <c r="B93" s="43" t="s">
        <v>48</v>
      </c>
      <c r="C93" s="44" t="s">
        <v>49</v>
      </c>
      <c r="D93" s="46">
        <v>2021</v>
      </c>
      <c r="E93" s="25">
        <v>800</v>
      </c>
      <c r="F93" s="46" t="s">
        <v>31</v>
      </c>
      <c r="G93" s="47">
        <v>4</v>
      </c>
      <c r="H93" s="28">
        <f>E93*G93</f>
        <v>3200</v>
      </c>
    </row>
    <row r="94" customFormat="1" ht="15.6" spans="2:8">
      <c r="B94" s="49" t="s">
        <v>39</v>
      </c>
      <c r="C94" s="50"/>
      <c r="D94" s="50"/>
      <c r="E94" s="50"/>
      <c r="F94" s="50"/>
      <c r="G94" s="51"/>
      <c r="H94" s="52">
        <f>SUM(H93)</f>
        <v>3200</v>
      </c>
    </row>
    <row r="95" customFormat="1" ht="16.2" spans="2:8">
      <c r="B95" s="40" t="s">
        <v>54</v>
      </c>
      <c r="C95" s="41"/>
      <c r="D95" s="41"/>
      <c r="E95" s="41"/>
      <c r="F95" s="41"/>
      <c r="G95" s="41"/>
      <c r="H95" s="42"/>
    </row>
    <row r="96" customFormat="1" ht="15.6" spans="2:8">
      <c r="B96" s="43" t="s">
        <v>48</v>
      </c>
      <c r="C96" s="44" t="s">
        <v>49</v>
      </c>
      <c r="D96" s="46">
        <v>2021</v>
      </c>
      <c r="E96" s="25">
        <v>800</v>
      </c>
      <c r="F96" s="46" t="s">
        <v>31</v>
      </c>
      <c r="G96" s="47">
        <v>4</v>
      </c>
      <c r="H96" s="28">
        <f>E96*G96</f>
        <v>3200</v>
      </c>
    </row>
    <row r="97" customFormat="1" ht="15.6" spans="2:8">
      <c r="B97" s="49" t="s">
        <v>39</v>
      </c>
      <c r="C97" s="50"/>
      <c r="D97" s="50"/>
      <c r="E97" s="50"/>
      <c r="F97" s="50"/>
      <c r="G97" s="51"/>
      <c r="H97" s="52">
        <f>SUM(H96)</f>
        <v>3200</v>
      </c>
    </row>
    <row r="98" customFormat="1" ht="16.2" spans="2:8">
      <c r="B98" s="40" t="s">
        <v>55</v>
      </c>
      <c r="C98" s="41"/>
      <c r="D98" s="41"/>
      <c r="E98" s="41"/>
      <c r="F98" s="41"/>
      <c r="G98" s="41"/>
      <c r="H98" s="42"/>
    </row>
    <row r="99" customFormat="1" ht="15.6" spans="2:8">
      <c r="B99" s="43" t="s">
        <v>48</v>
      </c>
      <c r="C99" s="44" t="s">
        <v>49</v>
      </c>
      <c r="D99" s="46">
        <v>2021</v>
      </c>
      <c r="E99" s="25">
        <v>800</v>
      </c>
      <c r="F99" s="46" t="s">
        <v>31</v>
      </c>
      <c r="G99" s="47">
        <v>4</v>
      </c>
      <c r="H99" s="28">
        <f>E99*G99</f>
        <v>3200</v>
      </c>
    </row>
    <row r="100" customFormat="1" ht="15.6" spans="2:8">
      <c r="B100" s="49" t="s">
        <v>39</v>
      </c>
      <c r="C100" s="50"/>
      <c r="D100" s="50"/>
      <c r="E100" s="50"/>
      <c r="F100" s="50"/>
      <c r="G100" s="51"/>
      <c r="H100" s="52">
        <f>SUM(H99)</f>
        <v>3200</v>
      </c>
    </row>
    <row r="101" customFormat="1" ht="16.2" spans="2:8">
      <c r="B101" s="40" t="s">
        <v>56</v>
      </c>
      <c r="C101" s="41"/>
      <c r="D101" s="41"/>
      <c r="E101" s="41"/>
      <c r="F101" s="41"/>
      <c r="G101" s="41"/>
      <c r="H101" s="42"/>
    </row>
    <row r="102" customFormat="1" ht="15.6" spans="2:8">
      <c r="B102" s="43" t="s">
        <v>48</v>
      </c>
      <c r="C102" s="44" t="s">
        <v>49</v>
      </c>
      <c r="D102" s="46">
        <v>2021</v>
      </c>
      <c r="E102" s="25">
        <v>800</v>
      </c>
      <c r="F102" s="46" t="s">
        <v>31</v>
      </c>
      <c r="G102" s="47">
        <v>4</v>
      </c>
      <c r="H102" s="28">
        <f>E102*G102</f>
        <v>3200</v>
      </c>
    </row>
    <row r="103" customFormat="1" ht="15.6" spans="2:8">
      <c r="B103" s="49" t="s">
        <v>39</v>
      </c>
      <c r="C103" s="50"/>
      <c r="D103" s="50"/>
      <c r="E103" s="50"/>
      <c r="F103" s="50"/>
      <c r="G103" s="51"/>
      <c r="H103" s="52">
        <f>SUM(H102)</f>
        <v>3200</v>
      </c>
    </row>
    <row r="104" customFormat="1" ht="16.2" spans="2:8">
      <c r="B104" s="40" t="s">
        <v>57</v>
      </c>
      <c r="C104" s="41"/>
      <c r="D104" s="41"/>
      <c r="E104" s="41"/>
      <c r="F104" s="41"/>
      <c r="G104" s="41"/>
      <c r="H104" s="42"/>
    </row>
    <row r="105" customFormat="1" ht="15.6" spans="2:8">
      <c r="B105" s="43" t="s">
        <v>48</v>
      </c>
      <c r="C105" s="44" t="s">
        <v>49</v>
      </c>
      <c r="D105" s="46">
        <v>2021</v>
      </c>
      <c r="E105" s="25">
        <v>800</v>
      </c>
      <c r="F105" s="46" t="s">
        <v>31</v>
      </c>
      <c r="G105" s="47">
        <v>4</v>
      </c>
      <c r="H105" s="28">
        <f>E105*G105</f>
        <v>3200</v>
      </c>
    </row>
    <row r="106" customFormat="1" ht="15.6" spans="2:8">
      <c r="B106" s="49" t="s">
        <v>39</v>
      </c>
      <c r="C106" s="50"/>
      <c r="D106" s="50"/>
      <c r="E106" s="50"/>
      <c r="F106" s="50"/>
      <c r="G106" s="51"/>
      <c r="H106" s="52">
        <f>SUM(H105)</f>
        <v>3200</v>
      </c>
    </row>
    <row r="107" customFormat="1" ht="16.2" spans="2:8">
      <c r="B107" s="40" t="s">
        <v>58</v>
      </c>
      <c r="C107" s="41"/>
      <c r="D107" s="41"/>
      <c r="E107" s="41"/>
      <c r="F107" s="41"/>
      <c r="G107" s="41"/>
      <c r="H107" s="42"/>
    </row>
    <row r="108" customFormat="1" ht="15.6" spans="2:8">
      <c r="B108" s="43" t="s">
        <v>48</v>
      </c>
      <c r="C108" s="44" t="s">
        <v>49</v>
      </c>
      <c r="D108" s="46">
        <v>2021</v>
      </c>
      <c r="E108" s="25">
        <v>800</v>
      </c>
      <c r="F108" s="46" t="s">
        <v>31</v>
      </c>
      <c r="G108" s="47">
        <v>4</v>
      </c>
      <c r="H108" s="28">
        <f>E108*G108</f>
        <v>3200</v>
      </c>
    </row>
    <row r="109" customFormat="1" ht="15.6" spans="2:8">
      <c r="B109" s="49" t="s">
        <v>39</v>
      </c>
      <c r="C109" s="50"/>
      <c r="D109" s="50"/>
      <c r="E109" s="50"/>
      <c r="F109" s="50"/>
      <c r="G109" s="51"/>
      <c r="H109" s="52">
        <f>SUM(H108)</f>
        <v>3200</v>
      </c>
    </row>
    <row r="110" ht="16.35" spans="2:8">
      <c r="B110" s="31" t="s">
        <v>11</v>
      </c>
      <c r="C110" s="32"/>
      <c r="D110" s="32"/>
      <c r="E110" s="32"/>
      <c r="F110" s="32"/>
      <c r="G110" s="32"/>
      <c r="H110" s="33">
        <f>H16+H25+H34+H52+H43+H79+H70+H61+H109+H106+H103+H100+H97+H94+H91+H88+H85+H82</f>
        <v>160000</v>
      </c>
    </row>
    <row r="114" ht="15.6" spans="2:5">
      <c r="B114" s="34"/>
      <c r="C114" s="35"/>
      <c r="D114" s="35"/>
      <c r="E114" s="36"/>
    </row>
    <row r="115" ht="15.6" spans="2:5">
      <c r="B115" s="7"/>
      <c r="C115" s="37"/>
      <c r="D115" s="37"/>
      <c r="E115" s="38"/>
    </row>
    <row r="116" ht="15.6" spans="2:5">
      <c r="B116" s="7"/>
      <c r="C116" s="37"/>
      <c r="D116" s="37"/>
      <c r="E116" s="38"/>
    </row>
    <row r="117" ht="15.6" spans="2:5">
      <c r="B117" s="7"/>
      <c r="C117" s="37"/>
      <c r="D117" s="37"/>
      <c r="E117" s="38"/>
    </row>
    <row r="118" ht="15.6" spans="2:5">
      <c r="B118" s="7"/>
      <c r="C118" s="37"/>
      <c r="D118" s="37"/>
      <c r="E118" s="38"/>
    </row>
    <row r="119" ht="15.6" spans="2:5">
      <c r="B119" s="7"/>
      <c r="C119" s="39"/>
      <c r="D119" s="39"/>
      <c r="E119" s="38"/>
    </row>
  </sheetData>
  <mergeCells count="46">
    <mergeCell ref="B1:C1"/>
    <mergeCell ref="B8:H8"/>
    <mergeCell ref="B16:G16"/>
    <mergeCell ref="B17:H17"/>
    <mergeCell ref="B25:G25"/>
    <mergeCell ref="B26:H26"/>
    <mergeCell ref="B34:G34"/>
    <mergeCell ref="B35:H35"/>
    <mergeCell ref="B43:G43"/>
    <mergeCell ref="B44:H44"/>
    <mergeCell ref="B52:G52"/>
    <mergeCell ref="B53:H53"/>
    <mergeCell ref="B61:G61"/>
    <mergeCell ref="B62:H62"/>
    <mergeCell ref="B70:G70"/>
    <mergeCell ref="B71:H71"/>
    <mergeCell ref="B79:G79"/>
    <mergeCell ref="B80:H80"/>
    <mergeCell ref="B82:G82"/>
    <mergeCell ref="B83:H83"/>
    <mergeCell ref="B85:G85"/>
    <mergeCell ref="B86:H86"/>
    <mergeCell ref="B88:G88"/>
    <mergeCell ref="B89:H89"/>
    <mergeCell ref="B91:G91"/>
    <mergeCell ref="B92:H92"/>
    <mergeCell ref="B94:G94"/>
    <mergeCell ref="B95:H95"/>
    <mergeCell ref="B97:G97"/>
    <mergeCell ref="B98:H98"/>
    <mergeCell ref="B100:G100"/>
    <mergeCell ref="B101:H101"/>
    <mergeCell ref="B103:G103"/>
    <mergeCell ref="B104:H104"/>
    <mergeCell ref="B106:G106"/>
    <mergeCell ref="B107:H107"/>
    <mergeCell ref="B109:G109"/>
    <mergeCell ref="B110:G110"/>
    <mergeCell ref="D9:D15"/>
    <mergeCell ref="D18:D24"/>
    <mergeCell ref="D27:D33"/>
    <mergeCell ref="D36:D42"/>
    <mergeCell ref="D45:D51"/>
    <mergeCell ref="D54:D60"/>
    <mergeCell ref="D63:D69"/>
    <mergeCell ref="D72:D78"/>
  </mergeCells>
  <hyperlinks>
    <hyperlink ref="C4" r:id="rId1" display="kong.wei@ubs-cn.com" tooltip="mailto:kong.wei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B1" sqref="B1:C1"/>
    </sheetView>
  </sheetViews>
  <sheetFormatPr defaultColWidth="8.91666666666667" defaultRowHeight="17.4" outlineLevelCol="7"/>
  <cols>
    <col min="1" max="1" width="5.08333333333333" customWidth="1"/>
    <col min="2" max="2" width="26.0833333333333" style="2" customWidth="1"/>
    <col min="3" max="3" width="31" style="3" customWidth="1"/>
    <col min="4" max="4" width="18.333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59</v>
      </c>
      <c r="C8" s="20"/>
      <c r="D8" s="20"/>
      <c r="E8" s="20"/>
      <c r="F8" s="20"/>
      <c r="G8" s="20"/>
      <c r="H8" s="21"/>
    </row>
    <row r="9" ht="15.6" spans="2:8">
      <c r="B9" s="22" t="s">
        <v>60</v>
      </c>
      <c r="C9" s="23" t="s">
        <v>61</v>
      </c>
      <c r="D9" s="24">
        <v>2021</v>
      </c>
      <c r="E9" s="25">
        <v>550</v>
      </c>
      <c r="F9" s="26" t="s">
        <v>62</v>
      </c>
      <c r="G9" s="27">
        <v>36</v>
      </c>
      <c r="H9" s="28">
        <f>E9*G9</f>
        <v>19800</v>
      </c>
    </row>
    <row r="10" ht="15.6" spans="2:8">
      <c r="B10" s="22" t="s">
        <v>63</v>
      </c>
      <c r="C10" s="29"/>
      <c r="D10" s="30"/>
      <c r="E10" s="25">
        <v>250</v>
      </c>
      <c r="F10" s="26" t="s">
        <v>62</v>
      </c>
      <c r="G10" s="27">
        <v>32</v>
      </c>
      <c r="H10" s="28">
        <f>E10*G10</f>
        <v>8000</v>
      </c>
    </row>
    <row r="11" ht="16.35" spans="2:8">
      <c r="B11" s="31" t="s">
        <v>11</v>
      </c>
      <c r="C11" s="32"/>
      <c r="D11" s="32"/>
      <c r="E11" s="32"/>
      <c r="F11" s="32"/>
      <c r="G11" s="32"/>
      <c r="H11" s="33">
        <f>SUM(H9:H10)</f>
        <v>27800</v>
      </c>
    </row>
    <row r="15" ht="15.6" spans="2:5">
      <c r="B15" s="34"/>
      <c r="C15" s="35"/>
      <c r="D15" s="35"/>
      <c r="E15" s="36"/>
    </row>
    <row r="16" ht="15.6" spans="2:5">
      <c r="B16" s="7"/>
      <c r="C16" s="37"/>
      <c r="D16" s="37"/>
      <c r="E16" s="38"/>
    </row>
    <row r="17" ht="15.6" spans="2:5">
      <c r="B17" s="7"/>
      <c r="C17" s="37"/>
      <c r="D17" s="37"/>
      <c r="E17" s="38"/>
    </row>
    <row r="18" ht="15.6" spans="2:5">
      <c r="B18" s="7"/>
      <c r="C18" s="37"/>
      <c r="D18" s="37"/>
      <c r="E18" s="38"/>
    </row>
    <row r="19" ht="15.6" spans="2:5">
      <c r="B19" s="7"/>
      <c r="C19" s="37"/>
      <c r="D19" s="37"/>
      <c r="E19" s="38"/>
    </row>
    <row r="20" ht="15.6" spans="2:5">
      <c r="B20" s="7"/>
      <c r="C20" s="39"/>
      <c r="D20" s="39"/>
      <c r="E20" s="38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ong.wei@ubs-cn.com" tooltip="mailto:kong.we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2016-06-29T17:42:00Z</dcterms:created>
  <cp:lastPrinted>2021-01-08T14:16:00Z</cp:lastPrinted>
  <dcterms:modified xsi:type="dcterms:W3CDTF">2024-01-11T09:16:26Z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D1DEF60C9F1B4914A18223B9870F8E13_13</vt:lpwstr>
  </property>
</Properties>
</file>