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188" windowHeight="9060"/>
  </bookViews>
  <sheets>
    <sheet name="Summary" sheetId="9" r:id="rId1"/>
    <sheet name="Medical" sheetId="1" r:id="rId2"/>
    <sheet name="Staffing Fee" sheetId="7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<sst xmlns="http://schemas.openxmlformats.org/spreadsheetml/2006/main" count="191" uniqueCount="57">
  <si>
    <t>结算单</t>
  </si>
  <si>
    <t>Client:</t>
  </si>
  <si>
    <t>AstraZeneca</t>
  </si>
  <si>
    <t xml:space="preserve">Project Name: </t>
  </si>
  <si>
    <t>2024AZ科赛优&amp;罕见病产业大会医学内容及媒体撰写项目</t>
  </si>
  <si>
    <t>Supplier Contact Information:</t>
  </si>
  <si>
    <t>lily.chen@ubs-cn.com</t>
  </si>
  <si>
    <t>Effective Date:</t>
  </si>
  <si>
    <t>Item</t>
  </si>
  <si>
    <t>Cost</t>
  </si>
  <si>
    <t>I. Medical</t>
  </si>
  <si>
    <t>Sub-total</t>
  </si>
  <si>
    <t>II. Staffing Fee</t>
  </si>
  <si>
    <t>TAX 6%</t>
  </si>
  <si>
    <t>Total</t>
  </si>
  <si>
    <t>Discounted Price (if have)</t>
  </si>
  <si>
    <t>Staffing Fee % of total cost</t>
  </si>
  <si>
    <t>Description</t>
  </si>
  <si>
    <t>AZ Annual Rate
(if have, list year)</t>
  </si>
  <si>
    <t>Unit Price</t>
  </si>
  <si>
    <t>Unit</t>
  </si>
  <si>
    <t>Quantity</t>
  </si>
  <si>
    <t>Amount</t>
  </si>
  <si>
    <t>1.Ⅰ型神经纤维瘤病诊疗的机遇与挑战</t>
  </si>
  <si>
    <t>全国会幻灯(Adjustment work)</t>
  </si>
  <si>
    <t>包括医学编辑及适量文献检索</t>
  </si>
  <si>
    <t>页</t>
  </si>
  <si>
    <t>PPT美化(高级美化)(new work)</t>
  </si>
  <si>
    <t>使用Adobe绘图软件进行图标重绘、字体设计等</t>
  </si>
  <si>
    <t>文献标注(new work)</t>
  </si>
  <si>
    <t>根据所提供素材整理、高亮</t>
  </si>
  <si>
    <t>篇</t>
  </si>
  <si>
    <t>中文原文下载</t>
  </si>
  <si>
    <t>英文原文下载</t>
  </si>
  <si>
    <t>Total：</t>
  </si>
  <si>
    <t>2.Rare disease in Astrazeneca</t>
  </si>
  <si>
    <t>3.“我”眼中的Ⅰ型神经纤维瘤病的疾病现状</t>
  </si>
  <si>
    <t>幻灯框架整理</t>
  </si>
  <si>
    <t>根据已有标题提供幻灯大纲</t>
  </si>
  <si>
    <t>套</t>
  </si>
  <si>
    <t>全国会幻灯(new work)</t>
  </si>
  <si>
    <t>幻灯片解说词(new work)</t>
  </si>
  <si>
    <t>4.Ⅰ型神经纤维瘤病多学科诊疗指南解读</t>
  </si>
  <si>
    <t>5.NF1-PN, Early detection and selumetinib treatment Korean experience</t>
  </si>
  <si>
    <t>6.科赛优研究数据及真实世界案例分享</t>
  </si>
  <si>
    <t>7.破局罕见病-司美替尼成为Ⅰ型神经纤维瘤病治疗新选择</t>
  </si>
  <si>
    <t>8.以山东模式看NF1-PN诊疗中心的建设</t>
  </si>
  <si>
    <t>9.NF1-丛状神经纤维瘤的影像评价</t>
  </si>
  <si>
    <t>10.神经外科眼中的I型神经纤维瘤病的诊疗</t>
  </si>
  <si>
    <t>11.儿科眼中的Ⅰ型神经纤维瘤病的诊疗</t>
  </si>
  <si>
    <t>12.皮肤科眼中的Ⅰ型神经纤维瘤病的诊疗</t>
  </si>
  <si>
    <t>13.科赛优经销商大会PPT</t>
  </si>
  <si>
    <t>项目管理/人员管理 
Service Fee/Staffing Fee</t>
  </si>
  <si>
    <t>Medical Director</t>
  </si>
  <si>
    <t>适用于年度单项标准报价不涵盖的项目</t>
  </si>
  <si>
    <t>小时</t>
  </si>
  <si>
    <t>Account Manager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</si>
</sst>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7" formatCode="&quot;￥&quot;#,##0.00;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\¥#,##0.00_);[Red]\(\¥#,##0.00\)"/>
    <numFmt numFmtId="179" formatCode="\¥#,##0.00;[Red]\¥#,##0.00"/>
  </numFmts>
  <fonts count="34">
    <font>
      <sz val="12"/>
      <name val="宋体"/>
      <charset val="134"/>
    </font>
    <font>
      <sz val="12"/>
      <name val="微软雅黑"/>
      <charset val="134"/>
    </font>
    <font>
      <b/>
      <sz val="28"/>
      <name val="微软雅黑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u/>
      <sz val="11"/>
      <color rgb="FF0000FF"/>
      <name val="宋体"/>
      <charset val="0"/>
      <scheme val="minor"/>
    </font>
    <font>
      <b/>
      <sz val="11"/>
      <name val="微软雅黑"/>
      <charset val="134"/>
    </font>
    <font>
      <sz val="9"/>
      <name val="微软雅黑"/>
      <charset val="134"/>
    </font>
    <font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9"/>
      <color theme="1"/>
      <name val="微软雅黑"/>
      <charset val="134"/>
    </font>
    <font>
      <b/>
      <sz val="12"/>
      <color rgb="FF0070C0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sz val="10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Times New Roman"/>
      <charset val="134"/>
    </font>
  </fonts>
  <fills count="36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7" borderId="17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8" borderId="20" applyNumberFormat="0" applyAlignment="0" applyProtection="0">
      <alignment vertical="center"/>
    </xf>
    <xf numFmtId="0" fontId="23" fillId="9" borderId="21" applyNumberFormat="0" applyAlignment="0" applyProtection="0">
      <alignment vertical="center"/>
    </xf>
    <xf numFmtId="0" fontId="24" fillId="9" borderId="20" applyNumberFormat="0" applyAlignment="0" applyProtection="0">
      <alignment vertical="center"/>
    </xf>
    <xf numFmtId="0" fontId="25" fillId="10" borderId="22" applyNumberFormat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27" fillId="0" borderId="24" applyNumberFormat="0" applyFill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33" fillId="0" borderId="0"/>
  </cellStyleXfs>
  <cellXfs count="65">
    <xf numFmtId="0" fontId="0" fillId="0" borderId="0" xfId="0">
      <alignment vertical="center"/>
    </xf>
    <xf numFmtId="0" fontId="0" fillId="0" borderId="0" xfId="50"/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2" fillId="0" borderId="0" xfId="49" applyFont="1" applyAlignment="1">
      <alignment horizontal="center" vertical="center"/>
    </xf>
    <xf numFmtId="0" fontId="2" fillId="0" borderId="0" xfId="49" applyFont="1">
      <alignment vertical="center"/>
    </xf>
    <xf numFmtId="0" fontId="3" fillId="0" borderId="0" xfId="49" applyFont="1">
      <alignment vertical="center"/>
    </xf>
    <xf numFmtId="176" fontId="4" fillId="0" borderId="0" xfId="49" applyNumberFormat="1" applyFont="1" applyAlignment="1">
      <alignment horizontal="left"/>
    </xf>
    <xf numFmtId="0" fontId="4" fillId="0" borderId="0" xfId="52" applyFont="1" applyAlignment="1">
      <alignment vertical="center" wrapText="1"/>
    </xf>
    <xf numFmtId="176" fontId="4" fillId="0" borderId="0" xfId="49" applyNumberFormat="1" applyFont="1" applyAlignment="1">
      <alignment horizontal="center"/>
    </xf>
    <xf numFmtId="0" fontId="4" fillId="0" borderId="0" xfId="52" applyFont="1" applyAlignment="1">
      <alignment wrapText="1"/>
    </xf>
    <xf numFmtId="0" fontId="3" fillId="0" borderId="0" xfId="52" applyFont="1" applyAlignment="1">
      <alignment vertical="center"/>
    </xf>
    <xf numFmtId="176" fontId="5" fillId="0" borderId="0" xfId="6" applyNumberFormat="1" applyFill="1" applyBorder="1" applyAlignment="1" applyProtection="1">
      <alignment horizontal="left"/>
    </xf>
    <xf numFmtId="0" fontId="3" fillId="0" borderId="0" xfId="52" applyFont="1" applyAlignment="1">
      <alignment horizontal="right" vertical="center"/>
    </xf>
    <xf numFmtId="0" fontId="6" fillId="0" borderId="1" xfId="52" applyFont="1" applyBorder="1" applyAlignment="1">
      <alignment horizontal="center" vertical="center"/>
    </xf>
    <xf numFmtId="0" fontId="6" fillId="0" borderId="2" xfId="52" applyFont="1" applyBorder="1" applyAlignment="1">
      <alignment horizontal="center" vertical="center" wrapText="1"/>
    </xf>
    <xf numFmtId="0" fontId="6" fillId="0" borderId="2" xfId="52" applyFont="1" applyBorder="1" applyAlignment="1">
      <alignment horizontal="center" vertical="center"/>
    </xf>
    <xf numFmtId="0" fontId="6" fillId="0" borderId="3" xfId="52" applyFont="1" applyBorder="1" applyAlignment="1">
      <alignment horizontal="center" vertical="center"/>
    </xf>
    <xf numFmtId="0" fontId="3" fillId="2" borderId="4" xfId="52" applyFont="1" applyFill="1" applyBorder="1" applyAlignment="1">
      <alignment horizontal="left" vertical="center" wrapText="1"/>
    </xf>
    <xf numFmtId="0" fontId="3" fillId="2" borderId="5" xfId="52" applyFont="1" applyFill="1" applyBorder="1" applyAlignment="1">
      <alignment horizontal="left" vertical="center"/>
    </xf>
    <xf numFmtId="0" fontId="3" fillId="2" borderId="6" xfId="52" applyFont="1" applyFill="1" applyBorder="1" applyAlignment="1">
      <alignment horizontal="left" vertical="center"/>
    </xf>
    <xf numFmtId="0" fontId="7" fillId="0" borderId="7" xfId="0" applyFont="1" applyBorder="1" applyAlignment="1">
      <alignment horizontal="left"/>
    </xf>
    <xf numFmtId="0" fontId="7" fillId="0" borderId="8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 wrapText="1"/>
    </xf>
    <xf numFmtId="40" fontId="8" fillId="0" borderId="9" xfId="51" applyNumberFormat="1" applyFont="1" applyBorder="1" applyAlignment="1">
      <alignment horizontal="center" vertical="center"/>
    </xf>
    <xf numFmtId="9" fontId="7" fillId="0" borderId="9" xfId="51" applyNumberFormat="1" applyFont="1" applyBorder="1" applyAlignment="1">
      <alignment horizontal="center" vertical="center"/>
    </xf>
    <xf numFmtId="177" fontId="7" fillId="0" borderId="9" xfId="51" applyNumberFormat="1" applyFont="1" applyBorder="1" applyAlignment="1">
      <alignment horizontal="center" vertical="center"/>
    </xf>
    <xf numFmtId="37" fontId="8" fillId="0" borderId="10" xfId="1" applyNumberFormat="1" applyFont="1" applyFill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 wrapText="1"/>
    </xf>
    <xf numFmtId="176" fontId="3" fillId="3" borderId="12" xfId="52" applyNumberFormat="1" applyFont="1" applyFill="1" applyBorder="1" applyAlignment="1">
      <alignment horizontal="right" vertical="center"/>
    </xf>
    <xf numFmtId="176" fontId="3" fillId="3" borderId="13" xfId="52" applyNumberFormat="1" applyFont="1" applyFill="1" applyBorder="1" applyAlignment="1">
      <alignment horizontal="right" vertical="center"/>
    </xf>
    <xf numFmtId="178" fontId="3" fillId="3" borderId="14" xfId="52" applyNumberFormat="1" applyFont="1" applyFill="1" applyBorder="1" applyAlignment="1">
      <alignment horizontal="right" vertical="center"/>
    </xf>
    <xf numFmtId="176" fontId="3" fillId="0" borderId="0" xfId="49" applyNumberFormat="1" applyFont="1" applyAlignment="1"/>
    <xf numFmtId="176" fontId="3" fillId="0" borderId="0" xfId="49" applyNumberFormat="1" applyFont="1" applyAlignment="1">
      <alignment wrapText="1"/>
    </xf>
    <xf numFmtId="0" fontId="3" fillId="0" borderId="0" xfId="49" applyFont="1" applyAlignment="1">
      <alignment horizontal="left" vertical="center"/>
    </xf>
    <xf numFmtId="0" fontId="4" fillId="0" borderId="0" xfId="49" applyFont="1" applyAlignment="1">
      <alignment horizontal="left" vertical="center" wrapText="1"/>
    </xf>
    <xf numFmtId="0" fontId="4" fillId="0" borderId="0" xfId="49" applyFont="1" applyAlignment="1">
      <alignment horizontal="left" vertical="center"/>
    </xf>
    <xf numFmtId="176" fontId="4" fillId="0" borderId="0" xfId="49" applyNumberFormat="1" applyFont="1" applyAlignment="1">
      <alignment horizontal="left" wrapText="1"/>
    </xf>
    <xf numFmtId="0" fontId="6" fillId="0" borderId="9" xfId="52" applyFont="1" applyBorder="1" applyAlignment="1">
      <alignment horizontal="center" vertical="center"/>
    </xf>
    <xf numFmtId="0" fontId="6" fillId="0" borderId="9" xfId="52" applyFont="1" applyBorder="1" applyAlignment="1">
      <alignment horizontal="center" vertical="center" wrapText="1"/>
    </xf>
    <xf numFmtId="0" fontId="6" fillId="2" borderId="9" xfId="52" applyFont="1" applyFill="1" applyBorder="1" applyAlignment="1">
      <alignment horizontal="left" vertical="center"/>
    </xf>
    <xf numFmtId="0" fontId="9" fillId="0" borderId="9" xfId="0" applyFont="1" applyBorder="1" applyAlignment="1">
      <alignment vertical="center" wrapText="1"/>
    </xf>
    <xf numFmtId="0" fontId="8" fillId="0" borderId="9" xfId="0" applyFont="1" applyBorder="1" applyAlignment="1">
      <alignment horizontal="center" vertical="center" wrapText="1"/>
    </xf>
    <xf numFmtId="0" fontId="7" fillId="0" borderId="9" xfId="52" applyFont="1" applyBorder="1" applyAlignment="1">
      <alignment horizontal="center" vertical="center"/>
    </xf>
    <xf numFmtId="0" fontId="7" fillId="0" borderId="9" xfId="51" applyFont="1" applyBorder="1" applyAlignment="1">
      <alignment horizontal="center" vertical="center"/>
    </xf>
    <xf numFmtId="37" fontId="8" fillId="0" borderId="9" xfId="1" applyNumberFormat="1" applyFont="1" applyFill="1" applyBorder="1" applyAlignment="1">
      <alignment horizontal="center" vertical="center"/>
    </xf>
    <xf numFmtId="0" fontId="3" fillId="0" borderId="9" xfId="49" applyFont="1" applyBorder="1" applyAlignment="1">
      <alignment horizontal="right" vertical="center" wrapText="1"/>
    </xf>
    <xf numFmtId="7" fontId="10" fillId="0" borderId="9" xfId="1" applyNumberFormat="1" applyFont="1" applyFill="1" applyBorder="1" applyAlignment="1">
      <alignment horizontal="right" vertical="center"/>
    </xf>
    <xf numFmtId="176" fontId="3" fillId="3" borderId="9" xfId="52" applyNumberFormat="1" applyFont="1" applyFill="1" applyBorder="1" applyAlignment="1">
      <alignment horizontal="right" vertical="center"/>
    </xf>
    <xf numFmtId="178" fontId="3" fillId="3" borderId="9" xfId="52" applyNumberFormat="1" applyFont="1" applyFill="1" applyBorder="1" applyAlignment="1">
      <alignment horizontal="right" vertical="center"/>
    </xf>
    <xf numFmtId="0" fontId="6" fillId="2" borderId="4" xfId="52" applyFont="1" applyFill="1" applyBorder="1" applyAlignment="1">
      <alignment horizontal="left" vertical="center"/>
    </xf>
    <xf numFmtId="0" fontId="6" fillId="2" borderId="6" xfId="52" applyFont="1" applyFill="1" applyBorder="1" applyAlignment="1">
      <alignment horizontal="left" vertical="center"/>
    </xf>
    <xf numFmtId="0" fontId="4" fillId="0" borderId="7" xfId="0" applyFont="1" applyBorder="1" applyAlignment="1">
      <alignment horizontal="right" vertical="center" wrapText="1"/>
    </xf>
    <xf numFmtId="178" fontId="3" fillId="0" borderId="10" xfId="1" applyNumberFormat="1" applyFont="1" applyFill="1" applyBorder="1" applyAlignment="1">
      <alignment horizontal="right" vertical="center"/>
    </xf>
    <xf numFmtId="0" fontId="3" fillId="2" borderId="4" xfId="52" applyFont="1" applyFill="1" applyBorder="1" applyAlignment="1">
      <alignment horizontal="left" vertical="center"/>
    </xf>
    <xf numFmtId="179" fontId="3" fillId="0" borderId="10" xfId="1" applyNumberFormat="1" applyFont="1" applyFill="1" applyBorder="1" applyAlignment="1">
      <alignment horizontal="right" vertical="center"/>
    </xf>
    <xf numFmtId="0" fontId="4" fillId="4" borderId="4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3" fillId="5" borderId="15" xfId="0" applyFont="1" applyFill="1" applyBorder="1" applyAlignment="1">
      <alignment horizontal="right" vertical="center" wrapText="1"/>
    </xf>
    <xf numFmtId="178" fontId="3" fillId="5" borderId="16" xfId="1" applyNumberFormat="1" applyFont="1" applyFill="1" applyBorder="1" applyAlignment="1">
      <alignment horizontal="right" vertical="center"/>
    </xf>
    <xf numFmtId="0" fontId="11" fillId="0" borderId="0" xfId="0" applyFont="1" applyAlignment="1">
      <alignment horizontal="right" vertical="center"/>
    </xf>
    <xf numFmtId="0" fontId="12" fillId="6" borderId="0" xfId="0" applyFont="1" applyFill="1" applyAlignment="1">
      <alignment horizontal="right" vertical="center"/>
    </xf>
    <xf numFmtId="10" fontId="0" fillId="6" borderId="0" xfId="3" applyNumberFormat="1" applyFont="1" applyFill="1" applyAlignment="1">
      <alignment vertical="center"/>
    </xf>
    <xf numFmtId="176" fontId="13" fillId="0" borderId="0" xfId="49" applyNumberFormat="1" applyFont="1" applyAlignment="1">
      <alignment horizontal="left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flash" xfId="50"/>
    <cellStyle name="常规_quotation GW" xfId="51"/>
    <cellStyle name="常规_长城会短信相关活动报价1016" xfId="52"/>
    <cellStyle name="样式 1" xfId="53"/>
  </cellStyles>
  <tableStyles count="0" defaultTableStyle="TableStyleMedium2" defaultPivotStyle="PivotStyleLight16"/>
  <colors>
    <mruColors>
      <color rgb="0000FFFF"/>
      <color rgb="00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lily.chen@ubs-cn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lily.chen@ubs-cn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mailto:lily.chen@ubs-cn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C25"/>
  <sheetViews>
    <sheetView tabSelected="1" zoomScale="80" zoomScaleNormal="80" workbookViewId="0">
      <selection activeCell="B1" sqref="B1:C1"/>
    </sheetView>
  </sheetViews>
  <sheetFormatPr defaultColWidth="8.91666666666667" defaultRowHeight="15.6" outlineLevelCol="2"/>
  <cols>
    <col min="1" max="1" width="5.08333333333333" customWidth="1"/>
    <col min="2" max="2" width="39.5833333333333" customWidth="1"/>
    <col min="3" max="3" width="49" customWidth="1"/>
    <col min="4" max="4" width="19.4166666666667" customWidth="1"/>
  </cols>
  <sheetData>
    <row r="1" ht="37.5" customHeight="1" spans="2:3">
      <c r="B1" s="4" t="s">
        <v>0</v>
      </c>
      <c r="C1" s="4"/>
    </row>
    <row r="2" spans="2:3">
      <c r="B2" s="6" t="s">
        <v>1</v>
      </c>
      <c r="C2" s="7" t="s">
        <v>2</v>
      </c>
    </row>
    <row r="3" spans="2:3">
      <c r="B3" s="6" t="s">
        <v>3</v>
      </c>
      <c r="C3" s="7" t="s">
        <v>4</v>
      </c>
    </row>
    <row r="4" s="1" customFormat="1" ht="16.5" customHeight="1" spans="2:3">
      <c r="B4" s="11" t="s">
        <v>5</v>
      </c>
      <c r="C4" s="12" t="s">
        <v>6</v>
      </c>
    </row>
    <row r="5" s="1" customFormat="1" ht="16.5" customHeight="1" spans="2:3">
      <c r="B5" s="11" t="s">
        <v>7</v>
      </c>
      <c r="C5" s="7"/>
    </row>
    <row r="6" s="1" customFormat="1" ht="16.5" customHeight="1" spans="2:3">
      <c r="B6" s="13"/>
      <c r="C6" s="13"/>
    </row>
    <row r="7" s="1" customFormat="1" ht="30.75" customHeight="1" spans="2:3">
      <c r="B7" s="14" t="s">
        <v>8</v>
      </c>
      <c r="C7" s="17" t="s">
        <v>9</v>
      </c>
    </row>
    <row r="8" s="1" customFormat="1" ht="16.2" spans="2:3">
      <c r="B8" s="51" t="s">
        <v>10</v>
      </c>
      <c r="C8" s="52"/>
    </row>
    <row r="9" s="1" customFormat="1" spans="2:3">
      <c r="B9" s="53" t="s">
        <v>11</v>
      </c>
      <c r="C9" s="54">
        <f>Medical!H70</f>
        <v>88100</v>
      </c>
    </row>
    <row r="10" s="1" customFormat="1" spans="2:3">
      <c r="B10" s="55" t="s">
        <v>12</v>
      </c>
      <c r="C10" s="20"/>
    </row>
    <row r="11" spans="2:3">
      <c r="B11" s="53" t="s">
        <v>11</v>
      </c>
      <c r="C11" s="56">
        <f>'Staffing Fee'!H11</f>
        <v>15500</v>
      </c>
    </row>
    <row r="12" ht="3.75" customHeight="1" spans="2:3">
      <c r="B12" s="57"/>
      <c r="C12" s="58"/>
    </row>
    <row r="13" spans="2:3">
      <c r="B13" s="59" t="s">
        <v>11</v>
      </c>
      <c r="C13" s="60">
        <f>C9+C11</f>
        <v>103600</v>
      </c>
    </row>
    <row r="14" spans="2:3">
      <c r="B14" s="59" t="s">
        <v>13</v>
      </c>
      <c r="C14" s="60">
        <f>C13*0.06</f>
        <v>6216</v>
      </c>
    </row>
    <row r="15" ht="16.35" spans="2:3">
      <c r="B15" s="30" t="s">
        <v>14</v>
      </c>
      <c r="C15" s="32">
        <f>C13+C14</f>
        <v>109816</v>
      </c>
    </row>
    <row r="16" spans="2:2">
      <c r="B16" s="61" t="s">
        <v>15</v>
      </c>
    </row>
    <row r="18" spans="2:3">
      <c r="B18" s="62" t="s">
        <v>16</v>
      </c>
      <c r="C18" s="63">
        <f>C11/C13</f>
        <v>0.1496138996139</v>
      </c>
    </row>
    <row r="20" spans="2:2">
      <c r="B20" s="33"/>
    </row>
    <row r="21" spans="2:2">
      <c r="B21" s="64"/>
    </row>
    <row r="22" spans="2:2">
      <c r="B22" s="64"/>
    </row>
    <row r="23" spans="2:2">
      <c r="B23" s="64"/>
    </row>
    <row r="24" spans="2:2">
      <c r="B24" s="64"/>
    </row>
    <row r="25" spans="2:2">
      <c r="B25" s="64"/>
    </row>
  </sheetData>
  <mergeCells count="4">
    <mergeCell ref="B1:C1"/>
    <mergeCell ref="B8:C8"/>
    <mergeCell ref="B10:C10"/>
    <mergeCell ref="B12:C12"/>
  </mergeCells>
  <hyperlinks>
    <hyperlink ref="C4" r:id="rId1" display="lily.chen@ubs-cn.com"/>
  </hyperlinks>
  <pageMargins left="0.75" right="0.75" top="1" bottom="1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H79"/>
  <sheetViews>
    <sheetView zoomScale="80" zoomScaleNormal="80" zoomScaleSheetLayoutView="90" topLeftCell="A39" workbookViewId="0">
      <selection activeCell="H70" sqref="H70"/>
    </sheetView>
  </sheetViews>
  <sheetFormatPr defaultColWidth="8.91666666666667" defaultRowHeight="17.4" outlineLevelCol="7"/>
  <cols>
    <col min="1" max="1" width="5.08333333333333" customWidth="1"/>
    <col min="2" max="2" width="26.4166666666667" style="2" customWidth="1"/>
    <col min="3" max="3" width="49" style="3" customWidth="1"/>
    <col min="4" max="4" width="20.1666666666667" style="3" customWidth="1"/>
    <col min="5" max="5" width="11" style="2" customWidth="1"/>
    <col min="6" max="6" width="8.41666666666667" style="2" customWidth="1"/>
    <col min="7" max="7" width="10.0833333333333" style="2" customWidth="1"/>
    <col min="8" max="8" width="14.9166666666667" style="2" customWidth="1"/>
    <col min="9" max="9" width="13.5833333333333" customWidth="1"/>
  </cols>
  <sheetData>
    <row r="1" ht="37.5" customHeight="1" spans="2:8">
      <c r="B1" s="4" t="s">
        <v>0</v>
      </c>
      <c r="C1" s="4"/>
      <c r="D1" s="5"/>
      <c r="E1" s="5"/>
      <c r="F1" s="5"/>
      <c r="G1" s="5"/>
      <c r="H1" s="5"/>
    </row>
    <row r="2" ht="15.6" spans="2:8">
      <c r="B2" s="6" t="s">
        <v>1</v>
      </c>
      <c r="C2" s="7" t="s">
        <v>2</v>
      </c>
      <c r="D2" s="8"/>
      <c r="E2" s="9"/>
      <c r="F2" s="9"/>
      <c r="G2" s="9"/>
      <c r="H2" s="9"/>
    </row>
    <row r="3" ht="15.6" spans="2:8">
      <c r="B3" s="6" t="s">
        <v>3</v>
      </c>
      <c r="C3" s="7" t="s">
        <v>4</v>
      </c>
      <c r="D3" s="10"/>
      <c r="E3" s="9"/>
      <c r="F3" s="9"/>
      <c r="G3" s="9"/>
      <c r="H3" s="9"/>
    </row>
    <row r="4" s="1" customFormat="1" ht="16.5" customHeight="1" spans="2:8">
      <c r="B4" s="11" t="s">
        <v>5</v>
      </c>
      <c r="C4" s="12" t="s">
        <v>6</v>
      </c>
      <c r="D4" s="11"/>
      <c r="E4" s="11"/>
      <c r="F4" s="11"/>
      <c r="G4" s="11"/>
      <c r="H4" s="11"/>
    </row>
    <row r="5" s="1" customFormat="1" ht="16.5" customHeight="1" spans="2:8">
      <c r="B5" s="11" t="s">
        <v>7</v>
      </c>
      <c r="C5" s="7"/>
      <c r="D5" s="11"/>
      <c r="E5" s="11"/>
      <c r="F5" s="11"/>
      <c r="G5" s="11"/>
      <c r="H5" s="11"/>
    </row>
    <row r="6" s="1" customFormat="1" ht="16.5" customHeight="1" spans="2:8">
      <c r="B6" s="13"/>
      <c r="C6" s="13"/>
      <c r="D6" s="13"/>
      <c r="E6" s="13"/>
      <c r="F6" s="13"/>
      <c r="G6" s="13"/>
      <c r="H6" s="13"/>
    </row>
    <row r="7" s="1" customFormat="1" ht="30.75" customHeight="1" spans="2:8">
      <c r="B7" s="39" t="s">
        <v>8</v>
      </c>
      <c r="C7" s="40" t="s">
        <v>17</v>
      </c>
      <c r="D7" s="40" t="s">
        <v>18</v>
      </c>
      <c r="E7" s="39" t="s">
        <v>19</v>
      </c>
      <c r="F7" s="39" t="s">
        <v>20</v>
      </c>
      <c r="G7" s="39" t="s">
        <v>21</v>
      </c>
      <c r="H7" s="39" t="s">
        <v>22</v>
      </c>
    </row>
    <row r="8" s="1" customFormat="1" ht="16.2" spans="2:8">
      <c r="B8" s="41" t="s">
        <v>23</v>
      </c>
      <c r="C8" s="41"/>
      <c r="D8" s="41"/>
      <c r="E8" s="41"/>
      <c r="F8" s="41"/>
      <c r="G8" s="41"/>
      <c r="H8" s="41"/>
    </row>
    <row r="9" s="1" customFormat="1" ht="15.6" spans="2:8">
      <c r="B9" s="42" t="s">
        <v>24</v>
      </c>
      <c r="C9" s="42" t="s">
        <v>25</v>
      </c>
      <c r="D9" s="43">
        <v>2021</v>
      </c>
      <c r="E9" s="24">
        <v>250</v>
      </c>
      <c r="F9" s="44" t="s">
        <v>26</v>
      </c>
      <c r="G9" s="45">
        <v>5</v>
      </c>
      <c r="H9" s="46">
        <f>E9*G9</f>
        <v>1250</v>
      </c>
    </row>
    <row r="10" s="1" customFormat="1" ht="15.6" spans="2:8">
      <c r="B10" s="42" t="s">
        <v>27</v>
      </c>
      <c r="C10" s="42" t="s">
        <v>28</v>
      </c>
      <c r="D10" s="43"/>
      <c r="E10" s="24">
        <v>100</v>
      </c>
      <c r="F10" s="44" t="s">
        <v>26</v>
      </c>
      <c r="G10" s="45">
        <v>26</v>
      </c>
      <c r="H10" s="46">
        <f>E10*G10</f>
        <v>2600</v>
      </c>
    </row>
    <row r="11" s="1" customFormat="1" ht="15.6" spans="2:8">
      <c r="B11" s="42" t="s">
        <v>29</v>
      </c>
      <c r="C11" s="42" t="s">
        <v>30</v>
      </c>
      <c r="D11" s="43"/>
      <c r="E11" s="24">
        <v>15</v>
      </c>
      <c r="F11" s="44" t="s">
        <v>31</v>
      </c>
      <c r="G11" s="45">
        <v>10</v>
      </c>
      <c r="H11" s="46">
        <f>E11*G11</f>
        <v>150</v>
      </c>
    </row>
    <row r="12" s="1" customFormat="1" ht="15.6" spans="2:8">
      <c r="B12" s="42" t="s">
        <v>32</v>
      </c>
      <c r="C12" s="42" t="s">
        <v>32</v>
      </c>
      <c r="D12" s="43"/>
      <c r="E12" s="24">
        <v>7</v>
      </c>
      <c r="F12" s="44" t="s">
        <v>31</v>
      </c>
      <c r="G12" s="45">
        <v>30</v>
      </c>
      <c r="H12" s="46">
        <f>E12*G12</f>
        <v>210</v>
      </c>
    </row>
    <row r="13" s="1" customFormat="1" ht="15.6" spans="2:8">
      <c r="B13" s="42" t="s">
        <v>33</v>
      </c>
      <c r="C13" s="42" t="s">
        <v>33</v>
      </c>
      <c r="D13" s="43"/>
      <c r="E13" s="24">
        <v>10</v>
      </c>
      <c r="F13" s="44" t="s">
        <v>31</v>
      </c>
      <c r="G13" s="45">
        <v>4</v>
      </c>
      <c r="H13" s="46">
        <f>E13*G13</f>
        <v>40</v>
      </c>
    </row>
    <row r="14" s="1" customFormat="1" ht="15.6" spans="2:8">
      <c r="B14" s="47" t="s">
        <v>34</v>
      </c>
      <c r="C14" s="47"/>
      <c r="D14" s="47"/>
      <c r="E14" s="47"/>
      <c r="F14" s="47"/>
      <c r="G14" s="47"/>
      <c r="H14" s="48">
        <f>SUM(H9:H13)</f>
        <v>4250</v>
      </c>
    </row>
    <row r="15" s="1" customFormat="1" ht="16.2" spans="2:8">
      <c r="B15" s="41" t="s">
        <v>35</v>
      </c>
      <c r="C15" s="41"/>
      <c r="D15" s="41"/>
      <c r="E15" s="41"/>
      <c r="F15" s="41"/>
      <c r="G15" s="41"/>
      <c r="H15" s="41"/>
    </row>
    <row r="16" s="1" customFormat="1" ht="15.6" spans="2:8">
      <c r="B16" s="42" t="s">
        <v>27</v>
      </c>
      <c r="C16" s="42" t="s">
        <v>28</v>
      </c>
      <c r="D16" s="43">
        <v>2021</v>
      </c>
      <c r="E16" s="24">
        <v>100</v>
      </c>
      <c r="F16" s="44" t="s">
        <v>26</v>
      </c>
      <c r="G16" s="45">
        <v>17</v>
      </c>
      <c r="H16" s="46">
        <f>E16*G16</f>
        <v>1700</v>
      </c>
    </row>
    <row r="17" s="1" customFormat="1" ht="15.6" spans="2:8">
      <c r="B17" s="47" t="s">
        <v>34</v>
      </c>
      <c r="C17" s="47"/>
      <c r="D17" s="47"/>
      <c r="E17" s="47"/>
      <c r="F17" s="47"/>
      <c r="G17" s="47"/>
      <c r="H17" s="48">
        <f>SUM(H16:H16)</f>
        <v>1700</v>
      </c>
    </row>
    <row r="18" s="1" customFormat="1" ht="16.2" spans="2:8">
      <c r="B18" s="41" t="s">
        <v>36</v>
      </c>
      <c r="C18" s="41"/>
      <c r="D18" s="41"/>
      <c r="E18" s="41"/>
      <c r="F18" s="41"/>
      <c r="G18" s="41"/>
      <c r="H18" s="41"/>
    </row>
    <row r="19" s="1" customFormat="1" ht="15.6" spans="2:8">
      <c r="B19" s="42" t="s">
        <v>37</v>
      </c>
      <c r="C19" s="42" t="s">
        <v>38</v>
      </c>
      <c r="D19" s="43">
        <v>2021</v>
      </c>
      <c r="E19" s="24">
        <v>2000</v>
      </c>
      <c r="F19" s="44" t="s">
        <v>39</v>
      </c>
      <c r="G19" s="45">
        <v>1</v>
      </c>
      <c r="H19" s="46">
        <f>E19*G19</f>
        <v>2000</v>
      </c>
    </row>
    <row r="20" s="1" customFormat="1" ht="15.6" spans="2:8">
      <c r="B20" s="42" t="s">
        <v>40</v>
      </c>
      <c r="C20" s="42" t="s">
        <v>25</v>
      </c>
      <c r="D20" s="43"/>
      <c r="E20" s="24">
        <v>300</v>
      </c>
      <c r="F20" s="44" t="s">
        <v>26</v>
      </c>
      <c r="G20" s="45">
        <v>42</v>
      </c>
      <c r="H20" s="46">
        <f>E20*G20</f>
        <v>12600</v>
      </c>
    </row>
    <row r="21" s="1" customFormat="1" ht="15.6" spans="2:8">
      <c r="B21" s="42" t="s">
        <v>27</v>
      </c>
      <c r="C21" s="42" t="s">
        <v>28</v>
      </c>
      <c r="D21" s="43"/>
      <c r="E21" s="24">
        <v>100</v>
      </c>
      <c r="F21" s="44" t="s">
        <v>26</v>
      </c>
      <c r="G21" s="45">
        <v>42</v>
      </c>
      <c r="H21" s="46">
        <f>E21*G21</f>
        <v>4200</v>
      </c>
    </row>
    <row r="22" s="1" customFormat="1" ht="15.6" spans="2:8">
      <c r="B22" s="42" t="s">
        <v>41</v>
      </c>
      <c r="C22" s="42" t="s">
        <v>25</v>
      </c>
      <c r="D22" s="43"/>
      <c r="E22" s="24">
        <v>30</v>
      </c>
      <c r="F22" s="44" t="s">
        <v>26</v>
      </c>
      <c r="G22" s="45">
        <v>10</v>
      </c>
      <c r="H22" s="46">
        <f>E22*G22</f>
        <v>300</v>
      </c>
    </row>
    <row r="23" s="1" customFormat="1" ht="15.6" spans="2:8">
      <c r="B23" s="47" t="s">
        <v>34</v>
      </c>
      <c r="C23" s="47"/>
      <c r="D23" s="47"/>
      <c r="E23" s="47"/>
      <c r="F23" s="47"/>
      <c r="G23" s="47"/>
      <c r="H23" s="48">
        <f>SUM(H19:H22)</f>
        <v>19100</v>
      </c>
    </row>
    <row r="24" s="1" customFormat="1" ht="16.2" spans="2:8">
      <c r="B24" s="41" t="s">
        <v>42</v>
      </c>
      <c r="C24" s="41"/>
      <c r="D24" s="41"/>
      <c r="E24" s="41"/>
      <c r="F24" s="41"/>
      <c r="G24" s="41"/>
      <c r="H24" s="41"/>
    </row>
    <row r="25" s="1" customFormat="1" ht="15.6" spans="2:8">
      <c r="B25" s="42" t="s">
        <v>24</v>
      </c>
      <c r="C25" s="42" t="s">
        <v>25</v>
      </c>
      <c r="D25" s="43">
        <v>2021</v>
      </c>
      <c r="E25" s="24">
        <v>250</v>
      </c>
      <c r="F25" s="44" t="s">
        <v>26</v>
      </c>
      <c r="G25" s="45">
        <v>10</v>
      </c>
      <c r="H25" s="46">
        <f>E25*G25</f>
        <v>2500</v>
      </c>
    </row>
    <row r="26" s="1" customFormat="1" ht="15.6" spans="2:8">
      <c r="B26" s="42" t="s">
        <v>27</v>
      </c>
      <c r="C26" s="42" t="s">
        <v>28</v>
      </c>
      <c r="D26" s="43"/>
      <c r="E26" s="24">
        <v>100</v>
      </c>
      <c r="F26" s="44" t="s">
        <v>26</v>
      </c>
      <c r="G26" s="45">
        <v>32</v>
      </c>
      <c r="H26" s="46">
        <f>E26*G26</f>
        <v>3200</v>
      </c>
    </row>
    <row r="27" s="1" customFormat="1" ht="15.6" spans="2:8">
      <c r="B27" s="42" t="s">
        <v>29</v>
      </c>
      <c r="C27" s="42" t="s">
        <v>30</v>
      </c>
      <c r="D27" s="43"/>
      <c r="E27" s="24">
        <v>15</v>
      </c>
      <c r="F27" s="44" t="s">
        <v>31</v>
      </c>
      <c r="G27" s="45">
        <v>10</v>
      </c>
      <c r="H27" s="46">
        <f>E27*G27</f>
        <v>150</v>
      </c>
    </row>
    <row r="28" s="1" customFormat="1" ht="15.6" spans="2:8">
      <c r="B28" s="42" t="s">
        <v>32</v>
      </c>
      <c r="C28" s="42" t="s">
        <v>32</v>
      </c>
      <c r="D28" s="43"/>
      <c r="E28" s="24">
        <v>7</v>
      </c>
      <c r="F28" s="44" t="s">
        <v>31</v>
      </c>
      <c r="G28" s="45">
        <v>12</v>
      </c>
      <c r="H28" s="46">
        <f>E28*G28</f>
        <v>84</v>
      </c>
    </row>
    <row r="29" s="1" customFormat="1" ht="15.6" spans="2:8">
      <c r="B29" s="42" t="s">
        <v>33</v>
      </c>
      <c r="C29" s="42" t="s">
        <v>33</v>
      </c>
      <c r="D29" s="43"/>
      <c r="E29" s="24">
        <v>10</v>
      </c>
      <c r="F29" s="44" t="s">
        <v>31</v>
      </c>
      <c r="G29" s="45">
        <v>22</v>
      </c>
      <c r="H29" s="46">
        <f>E29*G29</f>
        <v>220</v>
      </c>
    </row>
    <row r="30" s="1" customFormat="1" ht="15.6" spans="2:8">
      <c r="B30" s="47" t="s">
        <v>34</v>
      </c>
      <c r="C30" s="47"/>
      <c r="D30" s="47"/>
      <c r="E30" s="47"/>
      <c r="F30" s="47"/>
      <c r="G30" s="47"/>
      <c r="H30" s="48">
        <f>SUM(H25:H29)</f>
        <v>6154</v>
      </c>
    </row>
    <row r="31" s="1" customFormat="1" ht="16.2" spans="2:8">
      <c r="B31" s="41" t="s">
        <v>43</v>
      </c>
      <c r="C31" s="41"/>
      <c r="D31" s="41"/>
      <c r="E31" s="41"/>
      <c r="F31" s="41"/>
      <c r="G31" s="41"/>
      <c r="H31" s="41"/>
    </row>
    <row r="32" s="1" customFormat="1" ht="15.6" spans="2:8">
      <c r="B32" s="42" t="s">
        <v>24</v>
      </c>
      <c r="C32" s="42" t="s">
        <v>25</v>
      </c>
      <c r="D32" s="43">
        <v>2021</v>
      </c>
      <c r="E32" s="24">
        <v>250</v>
      </c>
      <c r="F32" s="44" t="s">
        <v>26</v>
      </c>
      <c r="G32" s="45">
        <v>5</v>
      </c>
      <c r="H32" s="46">
        <f>E32*G32</f>
        <v>1250</v>
      </c>
    </row>
    <row r="33" s="1" customFormat="1" ht="15.6" spans="2:8">
      <c r="B33" s="47" t="s">
        <v>34</v>
      </c>
      <c r="C33" s="47"/>
      <c r="D33" s="47"/>
      <c r="E33" s="47"/>
      <c r="F33" s="47"/>
      <c r="G33" s="47"/>
      <c r="H33" s="48">
        <f>SUM(H32:H32)</f>
        <v>1250</v>
      </c>
    </row>
    <row r="34" s="1" customFormat="1" ht="16.2" spans="2:8">
      <c r="B34" s="41" t="s">
        <v>44</v>
      </c>
      <c r="C34" s="41"/>
      <c r="D34" s="41"/>
      <c r="E34" s="41"/>
      <c r="F34" s="41"/>
      <c r="G34" s="41"/>
      <c r="H34" s="41"/>
    </row>
    <row r="35" s="1" customFormat="1" ht="15.6" spans="2:8">
      <c r="B35" s="42" t="s">
        <v>24</v>
      </c>
      <c r="C35" s="42" t="s">
        <v>25</v>
      </c>
      <c r="D35" s="43">
        <v>2021</v>
      </c>
      <c r="E35" s="24">
        <v>250</v>
      </c>
      <c r="F35" s="44" t="s">
        <v>26</v>
      </c>
      <c r="G35" s="45">
        <v>20</v>
      </c>
      <c r="H35" s="46">
        <f>E35*G35</f>
        <v>5000</v>
      </c>
    </row>
    <row r="36" s="1" customFormat="1" ht="15.6" spans="2:8">
      <c r="B36" s="42" t="s">
        <v>27</v>
      </c>
      <c r="C36" s="42" t="s">
        <v>28</v>
      </c>
      <c r="D36" s="43"/>
      <c r="E36" s="24">
        <v>100</v>
      </c>
      <c r="F36" s="44" t="s">
        <v>26</v>
      </c>
      <c r="G36" s="45">
        <v>38</v>
      </c>
      <c r="H36" s="46">
        <f>E36*G36</f>
        <v>3800</v>
      </c>
    </row>
    <row r="37" s="1" customFormat="1" ht="15.6" spans="2:8">
      <c r="B37" s="42" t="s">
        <v>29</v>
      </c>
      <c r="C37" s="42" t="s">
        <v>30</v>
      </c>
      <c r="D37" s="43"/>
      <c r="E37" s="24">
        <v>15</v>
      </c>
      <c r="F37" s="44" t="s">
        <v>31</v>
      </c>
      <c r="G37" s="45">
        <v>5</v>
      </c>
      <c r="H37" s="46">
        <f>E37*G37</f>
        <v>75</v>
      </c>
    </row>
    <row r="38" s="1" customFormat="1" ht="15.6" spans="2:8">
      <c r="B38" s="42" t="s">
        <v>32</v>
      </c>
      <c r="C38" s="42" t="s">
        <v>32</v>
      </c>
      <c r="D38" s="43"/>
      <c r="E38" s="24">
        <v>7</v>
      </c>
      <c r="F38" s="44" t="s">
        <v>31</v>
      </c>
      <c r="G38" s="45">
        <v>3</v>
      </c>
      <c r="H38" s="46">
        <f>E38*G38</f>
        <v>21</v>
      </c>
    </row>
    <row r="39" s="1" customFormat="1" ht="15.6" spans="2:8">
      <c r="B39" s="42" t="s">
        <v>33</v>
      </c>
      <c r="C39" s="42" t="s">
        <v>33</v>
      </c>
      <c r="D39" s="43"/>
      <c r="E39" s="24">
        <v>10</v>
      </c>
      <c r="F39" s="44" t="s">
        <v>31</v>
      </c>
      <c r="G39" s="45">
        <v>10</v>
      </c>
      <c r="H39" s="46">
        <f>E39*G39</f>
        <v>100</v>
      </c>
    </row>
    <row r="40" s="1" customFormat="1" ht="15.6" spans="2:8">
      <c r="B40" s="47" t="s">
        <v>34</v>
      </c>
      <c r="C40" s="47"/>
      <c r="D40" s="47"/>
      <c r="E40" s="47"/>
      <c r="F40" s="47"/>
      <c r="G40" s="47"/>
      <c r="H40" s="48">
        <f>SUM(H35:H39)</f>
        <v>8996</v>
      </c>
    </row>
    <row r="41" s="1" customFormat="1" ht="16.2" spans="2:8">
      <c r="B41" s="41" t="s">
        <v>45</v>
      </c>
      <c r="C41" s="41"/>
      <c r="D41" s="41"/>
      <c r="E41" s="41"/>
      <c r="F41" s="41"/>
      <c r="G41" s="41"/>
      <c r="H41" s="41"/>
    </row>
    <row r="42" s="1" customFormat="1" ht="15.6" spans="2:8">
      <c r="B42" s="42" t="s">
        <v>24</v>
      </c>
      <c r="C42" s="42" t="s">
        <v>25</v>
      </c>
      <c r="D42" s="43">
        <v>2021</v>
      </c>
      <c r="E42" s="24">
        <v>250</v>
      </c>
      <c r="F42" s="44" t="s">
        <v>26</v>
      </c>
      <c r="G42" s="45">
        <v>30</v>
      </c>
      <c r="H42" s="46">
        <f>E42*G42</f>
        <v>7500</v>
      </c>
    </row>
    <row r="43" s="1" customFormat="1" ht="15.6" spans="2:8">
      <c r="B43" s="42" t="s">
        <v>27</v>
      </c>
      <c r="C43" s="42" t="s">
        <v>28</v>
      </c>
      <c r="D43" s="43"/>
      <c r="E43" s="24">
        <v>100</v>
      </c>
      <c r="F43" s="44" t="s">
        <v>26</v>
      </c>
      <c r="G43" s="45">
        <v>30</v>
      </c>
      <c r="H43" s="46">
        <f>E43*G43</f>
        <v>3000</v>
      </c>
    </row>
    <row r="44" s="1" customFormat="1" ht="15.6" spans="2:8">
      <c r="B44" s="42" t="s">
        <v>41</v>
      </c>
      <c r="C44" s="42" t="s">
        <v>25</v>
      </c>
      <c r="D44" s="43"/>
      <c r="E44" s="24">
        <v>30</v>
      </c>
      <c r="F44" s="44" t="s">
        <v>26</v>
      </c>
      <c r="G44" s="45">
        <v>20</v>
      </c>
      <c r="H44" s="46">
        <f>E44*G44</f>
        <v>600</v>
      </c>
    </row>
    <row r="45" s="1" customFormat="1" ht="15.6" spans="2:8">
      <c r="B45" s="47" t="s">
        <v>34</v>
      </c>
      <c r="C45" s="47"/>
      <c r="D45" s="47"/>
      <c r="E45" s="47"/>
      <c r="F45" s="47"/>
      <c r="G45" s="47"/>
      <c r="H45" s="48">
        <f>SUM(H42:H44)</f>
        <v>11100</v>
      </c>
    </row>
    <row r="46" s="1" customFormat="1" ht="16.2" spans="2:8">
      <c r="B46" s="41" t="s">
        <v>46</v>
      </c>
      <c r="C46" s="41"/>
      <c r="D46" s="41"/>
      <c r="E46" s="41"/>
      <c r="F46" s="41"/>
      <c r="G46" s="41"/>
      <c r="H46" s="41"/>
    </row>
    <row r="47" s="1" customFormat="1" ht="15.6" spans="2:8">
      <c r="B47" s="42" t="s">
        <v>37</v>
      </c>
      <c r="C47" s="42" t="s">
        <v>38</v>
      </c>
      <c r="D47" s="43">
        <v>2021</v>
      </c>
      <c r="E47" s="24">
        <v>2000</v>
      </c>
      <c r="F47" s="44" t="s">
        <v>39</v>
      </c>
      <c r="G47" s="45">
        <v>1</v>
      </c>
      <c r="H47" s="46">
        <f>E47*G47</f>
        <v>2000</v>
      </c>
    </row>
    <row r="48" s="1" customFormat="1" ht="15.6" spans="2:8">
      <c r="B48" s="42" t="s">
        <v>40</v>
      </c>
      <c r="C48" s="42" t="s">
        <v>25</v>
      </c>
      <c r="D48" s="43"/>
      <c r="E48" s="24">
        <v>300</v>
      </c>
      <c r="F48" s="44" t="s">
        <v>26</v>
      </c>
      <c r="G48" s="45">
        <v>20</v>
      </c>
      <c r="H48" s="46">
        <f>E48*G48</f>
        <v>6000</v>
      </c>
    </row>
    <row r="49" s="1" customFormat="1" ht="15.6" spans="2:8">
      <c r="B49" s="42" t="s">
        <v>27</v>
      </c>
      <c r="C49" s="42" t="s">
        <v>28</v>
      </c>
      <c r="D49" s="43"/>
      <c r="E49" s="24">
        <v>100</v>
      </c>
      <c r="F49" s="44" t="s">
        <v>26</v>
      </c>
      <c r="G49" s="45">
        <v>20</v>
      </c>
      <c r="H49" s="46">
        <f>E49*G49</f>
        <v>2000</v>
      </c>
    </row>
    <row r="50" s="1" customFormat="1" ht="15.6" spans="2:8">
      <c r="B50" s="47" t="s">
        <v>34</v>
      </c>
      <c r="C50" s="47"/>
      <c r="D50" s="47"/>
      <c r="E50" s="47"/>
      <c r="F50" s="47"/>
      <c r="G50" s="47"/>
      <c r="H50" s="48">
        <f>SUM(H47:H49)</f>
        <v>10000</v>
      </c>
    </row>
    <row r="51" s="1" customFormat="1" ht="16.2" spans="2:8">
      <c r="B51" s="41" t="s">
        <v>47</v>
      </c>
      <c r="C51" s="41"/>
      <c r="D51" s="41"/>
      <c r="E51" s="41"/>
      <c r="F51" s="41"/>
      <c r="G51" s="41"/>
      <c r="H51" s="41"/>
    </row>
    <row r="52" s="1" customFormat="1" ht="15.6" spans="2:8">
      <c r="B52" s="42" t="s">
        <v>27</v>
      </c>
      <c r="C52" s="42" t="s">
        <v>28</v>
      </c>
      <c r="D52" s="43">
        <v>2021</v>
      </c>
      <c r="E52" s="24">
        <v>100</v>
      </c>
      <c r="F52" s="44" t="s">
        <v>26</v>
      </c>
      <c r="G52" s="45">
        <v>31</v>
      </c>
      <c r="H52" s="46">
        <f>E52*G52</f>
        <v>3100</v>
      </c>
    </row>
    <row r="53" s="1" customFormat="1" ht="15.6" spans="2:8">
      <c r="B53" s="47" t="s">
        <v>34</v>
      </c>
      <c r="C53" s="47"/>
      <c r="D53" s="47"/>
      <c r="E53" s="47"/>
      <c r="F53" s="47"/>
      <c r="G53" s="47"/>
      <c r="H53" s="48">
        <f>SUM(H52:H52)</f>
        <v>3100</v>
      </c>
    </row>
    <row r="54" s="1" customFormat="1" ht="16.2" spans="2:8">
      <c r="B54" s="41" t="s">
        <v>48</v>
      </c>
      <c r="C54" s="41"/>
      <c r="D54" s="41"/>
      <c r="E54" s="41"/>
      <c r="F54" s="41"/>
      <c r="G54" s="41"/>
      <c r="H54" s="41"/>
    </row>
    <row r="55" s="1" customFormat="1" ht="15.6" spans="2:8">
      <c r="B55" s="42" t="s">
        <v>24</v>
      </c>
      <c r="C55" s="42" t="s">
        <v>25</v>
      </c>
      <c r="D55" s="43">
        <v>2021</v>
      </c>
      <c r="E55" s="24">
        <v>250</v>
      </c>
      <c r="F55" s="44" t="s">
        <v>26</v>
      </c>
      <c r="G55" s="45">
        <v>5</v>
      </c>
      <c r="H55" s="46">
        <f>E55*G55</f>
        <v>1250</v>
      </c>
    </row>
    <row r="56" s="1" customFormat="1" ht="15.6" spans="2:8">
      <c r="B56" s="42" t="s">
        <v>27</v>
      </c>
      <c r="C56" s="42" t="s">
        <v>28</v>
      </c>
      <c r="D56" s="43"/>
      <c r="E56" s="24">
        <v>100</v>
      </c>
      <c r="F56" s="44" t="s">
        <v>26</v>
      </c>
      <c r="G56" s="45">
        <v>33</v>
      </c>
      <c r="H56" s="46">
        <f>E56*G56</f>
        <v>3300</v>
      </c>
    </row>
    <row r="57" s="1" customFormat="1" ht="15.6" spans="2:8">
      <c r="B57" s="47" t="s">
        <v>34</v>
      </c>
      <c r="C57" s="47"/>
      <c r="D57" s="47"/>
      <c r="E57" s="47"/>
      <c r="F57" s="47"/>
      <c r="G57" s="47"/>
      <c r="H57" s="48">
        <f>SUM(H55:H56)</f>
        <v>4550</v>
      </c>
    </row>
    <row r="58" s="1" customFormat="1" ht="16.2" spans="2:8">
      <c r="B58" s="41" t="s">
        <v>49</v>
      </c>
      <c r="C58" s="41"/>
      <c r="D58" s="41"/>
      <c r="E58" s="41"/>
      <c r="F58" s="41"/>
      <c r="G58" s="41"/>
      <c r="H58" s="41"/>
    </row>
    <row r="59" s="1" customFormat="1" ht="15.6" spans="2:8">
      <c r="B59" s="42" t="s">
        <v>24</v>
      </c>
      <c r="C59" s="42" t="s">
        <v>25</v>
      </c>
      <c r="D59" s="43">
        <v>2021</v>
      </c>
      <c r="E59" s="24">
        <v>250</v>
      </c>
      <c r="F59" s="44" t="s">
        <v>26</v>
      </c>
      <c r="G59" s="45">
        <v>20</v>
      </c>
      <c r="H59" s="46">
        <f>E59*G59</f>
        <v>5000</v>
      </c>
    </row>
    <row r="60" s="1" customFormat="1" ht="15.6" spans="2:8">
      <c r="B60" s="42" t="s">
        <v>27</v>
      </c>
      <c r="C60" s="42" t="s">
        <v>28</v>
      </c>
      <c r="D60" s="43"/>
      <c r="E60" s="24">
        <v>100</v>
      </c>
      <c r="F60" s="44" t="s">
        <v>26</v>
      </c>
      <c r="G60" s="45">
        <v>34</v>
      </c>
      <c r="H60" s="46">
        <f>E60*G60</f>
        <v>3400</v>
      </c>
    </row>
    <row r="61" s="1" customFormat="1" ht="15.6" spans="2:8">
      <c r="B61" s="47" t="s">
        <v>34</v>
      </c>
      <c r="C61" s="47"/>
      <c r="D61" s="47"/>
      <c r="E61" s="47"/>
      <c r="F61" s="47"/>
      <c r="G61" s="47"/>
      <c r="H61" s="48">
        <f>SUM(H59:H60)</f>
        <v>8400</v>
      </c>
    </row>
    <row r="62" s="1" customFormat="1" ht="16.2" spans="2:8">
      <c r="B62" s="41" t="s">
        <v>50</v>
      </c>
      <c r="C62" s="41"/>
      <c r="D62" s="41"/>
      <c r="E62" s="41"/>
      <c r="F62" s="41"/>
      <c r="G62" s="41"/>
      <c r="H62" s="41"/>
    </row>
    <row r="63" s="1" customFormat="1" ht="15.6" spans="2:8">
      <c r="B63" s="42" t="s">
        <v>24</v>
      </c>
      <c r="C63" s="42" t="s">
        <v>25</v>
      </c>
      <c r="D63" s="43">
        <v>2021</v>
      </c>
      <c r="E63" s="24">
        <v>250</v>
      </c>
      <c r="F63" s="44" t="s">
        <v>26</v>
      </c>
      <c r="G63" s="45">
        <v>6</v>
      </c>
      <c r="H63" s="46">
        <f>E63*G63</f>
        <v>1500</v>
      </c>
    </row>
    <row r="64" s="1" customFormat="1" ht="15.6" spans="2:8">
      <c r="B64" s="42" t="s">
        <v>27</v>
      </c>
      <c r="C64" s="42" t="s">
        <v>28</v>
      </c>
      <c r="D64" s="43"/>
      <c r="E64" s="24">
        <v>100</v>
      </c>
      <c r="F64" s="44" t="s">
        <v>26</v>
      </c>
      <c r="G64" s="45">
        <v>52</v>
      </c>
      <c r="H64" s="46">
        <f>E64*G64</f>
        <v>5200</v>
      </c>
    </row>
    <row r="65" s="1" customFormat="1" ht="15.6" spans="2:8">
      <c r="B65" s="47" t="s">
        <v>34</v>
      </c>
      <c r="C65" s="47"/>
      <c r="D65" s="47"/>
      <c r="E65" s="47"/>
      <c r="F65" s="47"/>
      <c r="G65" s="47"/>
      <c r="H65" s="48">
        <f>SUM(H63:H64)</f>
        <v>6700</v>
      </c>
    </row>
    <row r="66" s="1" customFormat="1" ht="16.2" spans="2:8">
      <c r="B66" s="41" t="s">
        <v>51</v>
      </c>
      <c r="C66" s="41"/>
      <c r="D66" s="41"/>
      <c r="E66" s="41"/>
      <c r="F66" s="41"/>
      <c r="G66" s="41"/>
      <c r="H66" s="41"/>
    </row>
    <row r="67" s="1" customFormat="1" ht="15.6" spans="2:8">
      <c r="B67" s="42" t="s">
        <v>40</v>
      </c>
      <c r="C67" s="42" t="s">
        <v>25</v>
      </c>
      <c r="D67" s="43">
        <v>2021</v>
      </c>
      <c r="E67" s="44">
        <v>300</v>
      </c>
      <c r="F67" s="44" t="s">
        <v>26</v>
      </c>
      <c r="G67" s="45">
        <v>7</v>
      </c>
      <c r="H67" s="46">
        <f>E67*G67</f>
        <v>2100</v>
      </c>
    </row>
    <row r="68" s="1" customFormat="1" ht="15.6" spans="2:8">
      <c r="B68" s="42" t="s">
        <v>27</v>
      </c>
      <c r="C68" s="42" t="s">
        <v>28</v>
      </c>
      <c r="D68" s="43"/>
      <c r="E68" s="44">
        <v>100</v>
      </c>
      <c r="F68" s="44" t="s">
        <v>26</v>
      </c>
      <c r="G68" s="45">
        <v>7</v>
      </c>
      <c r="H68" s="46">
        <f>E68*G68</f>
        <v>700</v>
      </c>
    </row>
    <row r="69" s="1" customFormat="1" ht="15.6" spans="2:8">
      <c r="B69" s="47" t="s">
        <v>34</v>
      </c>
      <c r="C69" s="47"/>
      <c r="D69" s="47"/>
      <c r="E69" s="47"/>
      <c r="F69" s="47"/>
      <c r="G69" s="47"/>
      <c r="H69" s="48">
        <f>SUM(H67:H68)</f>
        <v>2800</v>
      </c>
    </row>
    <row r="70" s="1" customFormat="1" ht="15.6" spans="2:8">
      <c r="B70" s="49" t="s">
        <v>11</v>
      </c>
      <c r="C70" s="49"/>
      <c r="D70" s="49"/>
      <c r="E70" s="49"/>
      <c r="F70" s="49"/>
      <c r="G70" s="49"/>
      <c r="H70" s="50">
        <f>H57+H53+H50+H45+H40+H33+H30+H23+H17+H14+H65+H69+H61</f>
        <v>88100</v>
      </c>
    </row>
    <row r="74" ht="15.6" spans="2:5">
      <c r="B74" s="33"/>
      <c r="C74" s="34"/>
      <c r="D74" s="34"/>
      <c r="E74" s="35"/>
    </row>
    <row r="75" ht="15.6" spans="2:5">
      <c r="B75" s="7"/>
      <c r="C75" s="36"/>
      <c r="D75" s="36"/>
      <c r="E75" s="37"/>
    </row>
    <row r="76" ht="15.6" spans="2:5">
      <c r="B76" s="7"/>
      <c r="C76" s="36"/>
      <c r="D76" s="36"/>
      <c r="E76" s="37"/>
    </row>
    <row r="77" ht="15.6" spans="2:5">
      <c r="B77" s="7"/>
      <c r="C77" s="36"/>
      <c r="D77" s="36"/>
      <c r="E77" s="37"/>
    </row>
    <row r="78" ht="15.6" spans="2:5">
      <c r="B78" s="7"/>
      <c r="C78" s="36"/>
      <c r="D78" s="36"/>
      <c r="E78" s="37"/>
    </row>
    <row r="79" ht="15.6" spans="2:5">
      <c r="B79" s="7"/>
      <c r="C79" s="38"/>
      <c r="D79" s="38"/>
      <c r="E79" s="37"/>
    </row>
  </sheetData>
  <mergeCells count="38">
    <mergeCell ref="B1:C1"/>
    <mergeCell ref="B8:H8"/>
    <mergeCell ref="B14:G14"/>
    <mergeCell ref="B15:H15"/>
    <mergeCell ref="B17:G17"/>
    <mergeCell ref="B18:H18"/>
    <mergeCell ref="B23:G23"/>
    <mergeCell ref="B24:H24"/>
    <mergeCell ref="B30:G30"/>
    <mergeCell ref="B31:H31"/>
    <mergeCell ref="B33:G33"/>
    <mergeCell ref="B34:H34"/>
    <mergeCell ref="B40:G40"/>
    <mergeCell ref="B41:H41"/>
    <mergeCell ref="B45:G45"/>
    <mergeCell ref="B46:H46"/>
    <mergeCell ref="B50:G50"/>
    <mergeCell ref="B51:H51"/>
    <mergeCell ref="B53:G53"/>
    <mergeCell ref="B54:H54"/>
    <mergeCell ref="B57:G57"/>
    <mergeCell ref="B58:H58"/>
    <mergeCell ref="B61:G61"/>
    <mergeCell ref="B62:H62"/>
    <mergeCell ref="B65:G65"/>
    <mergeCell ref="B66:H66"/>
    <mergeCell ref="B69:G69"/>
    <mergeCell ref="B70:G70"/>
    <mergeCell ref="D9:D13"/>
    <mergeCell ref="D19:D22"/>
    <mergeCell ref="D25:D29"/>
    <mergeCell ref="D35:D39"/>
    <mergeCell ref="D42:D44"/>
    <mergeCell ref="D47:D49"/>
    <mergeCell ref="D55:D56"/>
    <mergeCell ref="D59:D60"/>
    <mergeCell ref="D63:D64"/>
    <mergeCell ref="D67:D68"/>
  </mergeCells>
  <hyperlinks>
    <hyperlink ref="C4" r:id="rId1" display="lily.chen@ubs-cn.com"/>
  </hyperlinks>
  <pageMargins left="0.75" right="0.75" top="1" bottom="1" header="0.3" footer="0.3"/>
  <pageSetup paperSize="9" scale="57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H20"/>
  <sheetViews>
    <sheetView zoomScale="80" zoomScaleNormal="80" workbookViewId="0">
      <selection activeCell="C18" sqref="C18"/>
    </sheetView>
  </sheetViews>
  <sheetFormatPr defaultColWidth="8.91666666666667" defaultRowHeight="17.4" outlineLevelCol="7"/>
  <cols>
    <col min="1" max="1" width="5.08333333333333" customWidth="1"/>
    <col min="2" max="2" width="26.0833333333333" style="2" customWidth="1"/>
    <col min="3" max="3" width="49" style="3" customWidth="1"/>
    <col min="4" max="4" width="20.1083333333333" style="3" customWidth="1"/>
    <col min="5" max="5" width="11" style="2" customWidth="1"/>
    <col min="6" max="6" width="8.41666666666667" style="2" customWidth="1"/>
    <col min="7" max="7" width="10.0833333333333" style="2" customWidth="1"/>
    <col min="8" max="8" width="14.9166666666667" style="2" customWidth="1"/>
  </cols>
  <sheetData>
    <row r="1" ht="37.5" customHeight="1" spans="2:8">
      <c r="B1" s="4" t="s">
        <v>0</v>
      </c>
      <c r="C1" s="4"/>
      <c r="D1" s="5"/>
      <c r="E1" s="5"/>
      <c r="F1" s="5"/>
      <c r="G1" s="5"/>
      <c r="H1" s="5"/>
    </row>
    <row r="2" ht="15.6" spans="2:8">
      <c r="B2" s="6" t="s">
        <v>1</v>
      </c>
      <c r="C2" s="7" t="s">
        <v>2</v>
      </c>
      <c r="D2" s="8"/>
      <c r="E2" s="9"/>
      <c r="F2" s="9"/>
      <c r="G2" s="9"/>
      <c r="H2" s="9"/>
    </row>
    <row r="3" ht="15.6" spans="2:8">
      <c r="B3" s="6" t="s">
        <v>3</v>
      </c>
      <c r="C3" s="7" t="s">
        <v>4</v>
      </c>
      <c r="D3" s="10"/>
      <c r="E3" s="9"/>
      <c r="F3" s="9"/>
      <c r="G3" s="9"/>
      <c r="H3" s="9"/>
    </row>
    <row r="4" s="1" customFormat="1" ht="16.5" customHeight="1" spans="2:8">
      <c r="B4" s="11" t="s">
        <v>5</v>
      </c>
      <c r="C4" s="12" t="s">
        <v>6</v>
      </c>
      <c r="D4" s="11"/>
      <c r="E4" s="11"/>
      <c r="F4" s="11"/>
      <c r="G4" s="11"/>
      <c r="H4" s="11"/>
    </row>
    <row r="5" s="1" customFormat="1" ht="16.5" customHeight="1" spans="2:8">
      <c r="B5" s="11" t="s">
        <v>7</v>
      </c>
      <c r="C5" s="7"/>
      <c r="D5" s="11"/>
      <c r="E5" s="11"/>
      <c r="F5" s="11"/>
      <c r="G5" s="11"/>
      <c r="H5" s="11"/>
    </row>
    <row r="6" s="1" customFormat="1" ht="16.5" customHeight="1" spans="2:8">
      <c r="B6" s="13"/>
      <c r="C6" s="13"/>
      <c r="D6" s="13"/>
      <c r="E6" s="13"/>
      <c r="F6" s="13"/>
      <c r="G6" s="13"/>
      <c r="H6" s="13"/>
    </row>
    <row r="7" s="1" customFormat="1" ht="39" customHeight="1" spans="2:8">
      <c r="B7" s="14" t="s">
        <v>8</v>
      </c>
      <c r="C7" s="15" t="s">
        <v>17</v>
      </c>
      <c r="D7" s="15" t="s">
        <v>18</v>
      </c>
      <c r="E7" s="16" t="s">
        <v>19</v>
      </c>
      <c r="F7" s="16" t="s">
        <v>20</v>
      </c>
      <c r="G7" s="16" t="s">
        <v>21</v>
      </c>
      <c r="H7" s="17" t="s">
        <v>22</v>
      </c>
    </row>
    <row r="8" ht="33.75" customHeight="1" spans="2:8">
      <c r="B8" s="18" t="s">
        <v>52</v>
      </c>
      <c r="C8" s="19"/>
      <c r="D8" s="19"/>
      <c r="E8" s="19"/>
      <c r="F8" s="19"/>
      <c r="G8" s="19"/>
      <c r="H8" s="20"/>
    </row>
    <row r="9" ht="15.6" spans="2:8">
      <c r="B9" s="21" t="s">
        <v>53</v>
      </c>
      <c r="C9" s="22" t="s">
        <v>54</v>
      </c>
      <c r="D9" s="23">
        <v>2021</v>
      </c>
      <c r="E9" s="24">
        <v>550</v>
      </c>
      <c r="F9" s="25" t="s">
        <v>55</v>
      </c>
      <c r="G9" s="26">
        <v>20</v>
      </c>
      <c r="H9" s="27">
        <f>E9*G9</f>
        <v>11000</v>
      </c>
    </row>
    <row r="10" ht="15.6" spans="2:8">
      <c r="B10" s="21" t="s">
        <v>56</v>
      </c>
      <c r="C10" s="28"/>
      <c r="D10" s="29"/>
      <c r="E10" s="24">
        <v>250</v>
      </c>
      <c r="F10" s="25" t="s">
        <v>55</v>
      </c>
      <c r="G10" s="26">
        <v>18</v>
      </c>
      <c r="H10" s="27">
        <f>E10*G10</f>
        <v>4500</v>
      </c>
    </row>
    <row r="11" ht="16.35" spans="2:8">
      <c r="B11" s="30" t="s">
        <v>11</v>
      </c>
      <c r="C11" s="31"/>
      <c r="D11" s="31"/>
      <c r="E11" s="31"/>
      <c r="F11" s="31"/>
      <c r="G11" s="31"/>
      <c r="H11" s="32">
        <f>SUM(H9:H10)</f>
        <v>15500</v>
      </c>
    </row>
    <row r="15" ht="15.6" spans="2:5">
      <c r="B15" s="33"/>
      <c r="C15" s="34"/>
      <c r="D15" s="34"/>
      <c r="E15" s="35"/>
    </row>
    <row r="16" ht="15.6" spans="2:5">
      <c r="B16" s="7"/>
      <c r="C16" s="36"/>
      <c r="D16" s="36"/>
      <c r="E16" s="37"/>
    </row>
    <row r="17" ht="15.6" spans="2:5">
      <c r="B17" s="7"/>
      <c r="C17" s="36"/>
      <c r="D17" s="36"/>
      <c r="E17" s="37"/>
    </row>
    <row r="18" ht="15.6" spans="2:5">
      <c r="B18" s="7"/>
      <c r="C18" s="36"/>
      <c r="D18" s="36"/>
      <c r="E18" s="37"/>
    </row>
    <row r="19" ht="15.6" spans="2:5">
      <c r="B19" s="7"/>
      <c r="C19" s="36"/>
      <c r="D19" s="36"/>
      <c r="E19" s="37"/>
    </row>
    <row r="20" ht="15.6" spans="2:5">
      <c r="B20" s="7"/>
      <c r="C20" s="38"/>
      <c r="D20" s="38"/>
      <c r="E20" s="37"/>
    </row>
  </sheetData>
  <mergeCells count="5">
    <mergeCell ref="B1:C1"/>
    <mergeCell ref="B8:H8"/>
    <mergeCell ref="B11:G11"/>
    <mergeCell ref="C9:C10"/>
    <mergeCell ref="D9:D10"/>
  </mergeCells>
  <hyperlinks>
    <hyperlink ref="C4" r:id="rId1" display="lily.chen@ubs-cn.com"/>
  </hyperlinks>
  <pageMargins left="0.75" right="0.75" top="1" bottom="1" header="0.3" footer="0.3"/>
  <pageSetup paperSize="9" scale="65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Summary</vt:lpstr>
      <vt:lpstr>Medical</vt:lpstr>
      <vt:lpstr>Staffing Fee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Wang, Belle</dc:creator>
  <cp:lastModifiedBy>Meissen</cp:lastModifiedBy>
  <dcterms:created xsi:type="dcterms:W3CDTF">2016-06-29T09:42:00Z</dcterms:created>
  <cp:lastPrinted>2022-11-24T07:38:00Z</cp:lastPrinted>
  <dcterms:modified xsi:type="dcterms:W3CDTF">2024-03-27T05:35:12Z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CE13E2FCE6034C35A51F8A7A66D6D8D4_13</vt:lpwstr>
  </property>
</Properties>
</file>