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<sst xmlns="http://schemas.openxmlformats.org/spreadsheetml/2006/main" count="109" uniqueCount="53">
  <si>
    <t>结算单</t>
  </si>
  <si>
    <t>Client:</t>
  </si>
  <si>
    <t>AstraZeneca</t>
  </si>
  <si>
    <t xml:space="preserve">Project Name: </t>
  </si>
  <si>
    <t>2024AZ科赛优&amp;罕见病产业大会医学内容及媒体撰写项目</t>
  </si>
  <si>
    <t>Supplier Contact Information: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</si>
  <si>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</si>
  <si>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</si>
  <si>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</si>
  <si>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</si>
  <si>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</si>
  <si>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</si>
  <si>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</si>
  <si>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</si>
  <si>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</si>
  <si>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</si>
  <si>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</si>
  <si>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</si>
  <si>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</si>
  <si>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</si>
  <si>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</si>
  <si>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</si>
  <si>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幻灯1.Ⅰ型神经纤维瘤病-丛状神经纤维瘤的疾病基础和治疗现状——5P</t>
  </si>
  <si>
    <t>城市会幻灯(Adjustment work)</t>
  </si>
  <si>
    <t>包括医学编辑及适量文献检索</t>
  </si>
  <si>
    <t>页</t>
  </si>
  <si>
    <t>Total：</t>
  </si>
  <si>
    <t>幻灯2.Ⅰ型神经纤维瘤病诊疗的机遇与挑战（简处更新）</t>
  </si>
  <si>
    <t>幻灯3.1型神经纤维瘤病-丛状神经纤维瘤疾病简介</t>
  </si>
  <si>
    <t>幻灯4.PN的影像学（简处更新）</t>
  </si>
  <si>
    <t>幻灯5.科赛优-皮肤科眼中的Ⅰ型神经纤维瘤病的诊疗</t>
  </si>
  <si>
    <t>幻灯6.神经外科眼中的Ⅰ型神经纤维瘤病的诊疗</t>
  </si>
  <si>
    <t>幻灯1.司美替尼治疗I型神经纤维瘤病和丛状神经纤维瘤患儿：SPRINT研究 Q&amp;A</t>
  </si>
  <si>
    <t>幻灯框架整理</t>
  </si>
  <si>
    <t>根据已有标题提供幻灯大纲</t>
  </si>
  <si>
    <t>套</t>
  </si>
  <si>
    <t>城市会幻灯(new work)</t>
  </si>
  <si>
    <t>PPT美化(高级美化)(new work)</t>
  </si>
  <si>
    <t>使用Adobe绘图软件进行图标重绘、字体设计等</t>
  </si>
  <si>
    <t>文献标注(new work)</t>
  </si>
  <si>
    <t>根据所提供素材整理、高亮</t>
  </si>
  <si>
    <t>篇</t>
  </si>
  <si>
    <t>英文原文下载</t>
  </si>
  <si>
    <r>
      <rPr>
        <b/>
        <sz val="12"/>
        <rFont val="微软雅黑"/>
        <charset val="134"/>
      </rPr>
      <t>医学Slides英译中(new work)</t>
    </r>
    <r>
      <rPr>
        <b/>
        <sz val="11"/>
        <rFont val="微软雅黑"/>
        <charset val="134"/>
      </rPr>
      <t xml:space="preserve">
</t>
    </r>
    <r>
      <rPr>
        <sz val="11"/>
        <rFont val="微软雅黑"/>
        <charset val="134"/>
      </rPr>
      <t>1.  DA翻译*6套约100页</t>
    </r>
  </si>
  <si>
    <t>医学Slides英译中(new work)</t>
  </si>
  <si>
    <t>包括翻译、校对、润色，按页计算</t>
  </si>
  <si>
    <t xml:space="preserve">   </t>
  </si>
  <si>
    <t>项目管理/人员管理 
Service Fee/Staffing Fee</t>
  </si>
  <si>
    <t>Medical Director</t>
  </si>
  <si>
    <t>适用于年度单项标准报价不涵盖的项目</t>
  </si>
  <si>
    <t>小时</t>
  </si>
  <si>
    <t>Account Manager</t>
  </si>
  <si>
    <t>Creative Director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</si>
</sst>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6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21" applyNumberFormat="0" applyAlignment="0" applyProtection="0">
      <alignment vertical="center"/>
    </xf>
    <xf numFmtId="0" fontId="24" fillId="9" borderId="22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6" fillId="10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4" fillId="0" borderId="0"/>
  </cellStyleXfs>
  <cellXfs count="74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0" fontId="8" fillId="0" borderId="9" xfId="51" applyNumberFormat="1" applyFont="1" applyBorder="1" applyAlignment="1">
      <alignment horizontal="center" vertical="center"/>
    </xf>
    <xf numFmtId="9" fontId="7" fillId="0" borderId="9" xfId="51" applyNumberFormat="1" applyFont="1" applyBorder="1" applyAlignment="1">
      <alignment horizontal="center" vertical="center"/>
    </xf>
    <xf numFmtId="177" fontId="7" fillId="0" borderId="9" xfId="51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/>
    </xf>
    <xf numFmtId="40" fontId="8" fillId="0" borderId="8" xfId="51" applyNumberFormat="1" applyFont="1" applyBorder="1" applyAlignment="1">
      <alignment horizontal="center" vertical="center"/>
    </xf>
    <xf numFmtId="177" fontId="7" fillId="0" borderId="8" xfId="51" applyNumberFormat="1" applyFont="1" applyBorder="1" applyAlignment="1">
      <alignment horizontal="center" vertical="center"/>
    </xf>
    <xf numFmtId="176" fontId="3" fillId="3" borderId="13" xfId="52" applyNumberFormat="1" applyFont="1" applyFill="1" applyBorder="1" applyAlignment="1">
      <alignment horizontal="right" vertical="center"/>
    </xf>
    <xf numFmtId="176" fontId="3" fillId="3" borderId="14" xfId="52" applyNumberFormat="1" applyFont="1" applyFill="1" applyBorder="1" applyAlignment="1">
      <alignment horizontal="right" vertical="center"/>
    </xf>
    <xf numFmtId="178" fontId="3" fillId="3" borderId="15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6" fillId="0" borderId="9" xfId="52" applyFont="1" applyBorder="1" applyAlignment="1">
      <alignment horizontal="center" vertical="center"/>
    </xf>
    <xf numFmtId="0" fontId="6" fillId="0" borderId="9" xfId="52" applyFont="1" applyBorder="1" applyAlignment="1">
      <alignment horizontal="center" vertical="center" wrapText="1"/>
    </xf>
    <xf numFmtId="0" fontId="6" fillId="2" borderId="9" xfId="52" applyFont="1" applyFill="1" applyBorder="1" applyAlignment="1">
      <alignment horizontal="left" vertical="center"/>
    </xf>
    <xf numFmtId="0" fontId="9" fillId="0" borderId="9" xfId="0" applyFont="1" applyBorder="1" applyAlignment="1">
      <alignment vertical="center" wrapText="1"/>
    </xf>
    <xf numFmtId="0" fontId="7" fillId="0" borderId="9" xfId="52" applyFont="1" applyBorder="1" applyAlignment="1">
      <alignment horizontal="center" vertical="center"/>
    </xf>
    <xf numFmtId="0" fontId="7" fillId="0" borderId="9" xfId="51" applyFont="1" applyBorder="1" applyAlignment="1">
      <alignment horizontal="center" vertical="center"/>
    </xf>
    <xf numFmtId="37" fontId="8" fillId="0" borderId="9" xfId="1" applyNumberFormat="1" applyFont="1" applyFill="1" applyBorder="1" applyAlignment="1">
      <alignment horizontal="center" vertical="center"/>
    </xf>
    <xf numFmtId="0" fontId="3" fillId="0" borderId="9" xfId="49" applyFont="1" applyBorder="1" applyAlignment="1">
      <alignment horizontal="right" vertical="center" wrapText="1"/>
    </xf>
    <xf numFmtId="7" fontId="10" fillId="0" borderId="9" xfId="1" applyNumberFormat="1" applyFont="1" applyFill="1" applyBorder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11" fillId="2" borderId="4" xfId="52" applyFont="1" applyFill="1" applyBorder="1" applyAlignment="1">
      <alignment horizontal="left" vertical="center" wrapText="1"/>
    </xf>
    <xf numFmtId="0" fontId="6" fillId="2" borderId="5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40" fontId="8" fillId="0" borderId="9" xfId="51" applyNumberFormat="1" applyFont="1" applyFill="1" applyBorder="1" applyAlignment="1">
      <alignment horizontal="center" vertical="center"/>
    </xf>
    <xf numFmtId="0" fontId="7" fillId="0" borderId="9" xfId="51" applyFont="1" applyFill="1" applyBorder="1" applyAlignment="1">
      <alignment horizontal="center" vertical="center"/>
    </xf>
    <xf numFmtId="176" fontId="3" fillId="3" borderId="9" xfId="52" applyNumberFormat="1" applyFont="1" applyFill="1" applyBorder="1" applyAlignment="1">
      <alignment horizontal="right" vertical="center"/>
    </xf>
    <xf numFmtId="178" fontId="3" fillId="3" borderId="9" xfId="52" applyNumberFormat="1" applyFont="1" applyFill="1" applyBorder="1" applyAlignment="1">
      <alignment horizontal="right" vertical="center"/>
    </xf>
    <xf numFmtId="0" fontId="6" fillId="2" borderId="4" xfId="52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2" applyFont="1" applyFill="1" applyBorder="1" applyAlignment="1">
      <alignment horizontal="left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right" vertical="center" wrapText="1"/>
    </xf>
    <xf numFmtId="178" fontId="3" fillId="5" borderId="17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4" fillId="0" borderId="0" xfId="49" applyNumberFormat="1" applyFont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  <cellStyle name="样式 1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5"/>
  <sheetViews>
    <sheetView tabSelected="1" zoomScale="80" zoomScaleNormal="80" workbookViewId="0">
      <selection activeCell="B37" sqref="B37"/>
    </sheetView>
  </sheetViews>
  <sheetFormatPr defaultColWidth="8.91666666666667" defaultRowHeight="15" outlineLevelCol="2"/>
  <cols>
    <col min="1" max="1" width="5.08333333333333" customWidth="1"/>
    <col min="2" max="2" width="39.5833333333333" customWidth="1"/>
    <col min="3" max="3" width="49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2">
      <c r="B4" s="11" t="s">
        <v>5</v>
      </c>
    </row>
    <row r="5" s="1" customFormat="1" ht="16.5" customHeight="1" spans="2:3">
      <c r="B5" s="11" t="s">
        <v>6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7</v>
      </c>
      <c r="C7" s="17" t="s">
        <v>8</v>
      </c>
    </row>
    <row r="8" s="1" customFormat="1" ht="16.5" spans="2:3">
      <c r="B8" s="61" t="s">
        <v>9</v>
      </c>
      <c r="C8" s="54"/>
    </row>
    <row r="9" s="1" customFormat="1" spans="2:3">
      <c r="B9" s="62" t="s">
        <v>10</v>
      </c>
      <c r="C9" s="63">
        <f>Medical!H36</f>
        <v>13275</v>
      </c>
    </row>
    <row r="10" s="1" customFormat="1" spans="2:3">
      <c r="B10" s="64" t="s">
        <v>11</v>
      </c>
      <c r="C10" s="20"/>
    </row>
    <row r="11" spans="2:3">
      <c r="B11" s="62" t="s">
        <v>10</v>
      </c>
      <c r="C11" s="65">
        <f>'Staffing Fee'!H12</f>
        <v>2130</v>
      </c>
    </row>
    <row r="12" ht="3.75" customHeight="1" spans="2:3">
      <c r="B12" s="66"/>
      <c r="C12" s="67"/>
    </row>
    <row r="13" spans="2:3">
      <c r="B13" s="68" t="s">
        <v>10</v>
      </c>
      <c r="C13" s="69">
        <f>C9+C11</f>
        <v>15405</v>
      </c>
    </row>
    <row r="14" spans="2:3">
      <c r="B14" s="68" t="s">
        <v>12</v>
      </c>
      <c r="C14" s="69">
        <f>C13*0.06</f>
        <v>924.3</v>
      </c>
    </row>
    <row r="15" ht="15.75" spans="2:3">
      <c r="B15" s="33" t="s">
        <v>13</v>
      </c>
      <c r="C15" s="35">
        <f>C13+C14</f>
        <v>16329.3</v>
      </c>
    </row>
    <row r="16" spans="2:2">
      <c r="B16" s="70" t="s">
        <v>14</v>
      </c>
    </row>
    <row r="18" spans="2:3">
      <c r="B18" s="71" t="s">
        <v>15</v>
      </c>
      <c r="C18" s="72">
        <f>C11/C13</f>
        <v>0.138266796494645</v>
      </c>
    </row>
    <row r="20" spans="2:2">
      <c r="B20" s="36"/>
    </row>
    <row r="21" spans="2:2">
      <c r="B21" s="73"/>
    </row>
    <row r="22" spans="2:2">
      <c r="B22" s="73"/>
    </row>
    <row r="23" spans="2:2">
      <c r="B23" s="73"/>
    </row>
    <row r="24" spans="2:2">
      <c r="B24" s="73"/>
    </row>
    <row r="25" spans="2:2">
      <c r="B25" s="73"/>
    </row>
  </sheetData>
  <mergeCells count="4">
    <mergeCell ref="B1:C1"/>
    <mergeCell ref="B8:C8"/>
    <mergeCell ref="B10:C10"/>
    <mergeCell ref="B12:C12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45"/>
  <sheetViews>
    <sheetView zoomScale="80" zoomScaleNormal="80" zoomScaleSheetLayoutView="90" topLeftCell="A3" workbookViewId="0">
      <selection activeCell="H36" sqref="H36"/>
    </sheetView>
  </sheetViews>
  <sheetFormatPr defaultColWidth="8.91666666666667" defaultRowHeight="16.5" outlineLevelCol="7"/>
  <cols>
    <col min="1" max="1" width="5.08333333333333" customWidth="1"/>
    <col min="2" max="2" width="26.4166666666667" style="2" customWidth="1"/>
    <col min="3" max="3" width="49" style="3" customWidth="1"/>
    <col min="4" max="4" width="20.16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5.8333333333333" style="2" customWidth="1"/>
    <col min="9" max="9" width="13.583333333333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customHeight="1" spans="2:8">
      <c r="B4" s="11" t="s">
        <v>5</v>
      </c>
      <c r="C4" s="12"/>
      <c r="D4" s="11"/>
      <c r="E4" s="11"/>
      <c r="F4" s="11"/>
      <c r="G4" s="11"/>
      <c r="H4" s="11"/>
    </row>
    <row r="5" s="1" customFormat="1" customHeight="1" spans="2:8">
      <c r="B5" s="11" t="s">
        <v>6</v>
      </c>
      <c r="C5" s="7"/>
      <c r="D5" s="11"/>
      <c r="E5" s="11"/>
      <c r="F5" s="11"/>
      <c r="G5" s="11"/>
      <c r="H5" s="11"/>
    </row>
    <row r="6" s="1" customFormat="1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42" t="s">
        <v>7</v>
      </c>
      <c r="C7" s="43" t="s">
        <v>16</v>
      </c>
      <c r="D7" s="43" t="s">
        <v>17</v>
      </c>
      <c r="E7" s="42" t="s">
        <v>18</v>
      </c>
      <c r="F7" s="42" t="s">
        <v>19</v>
      </c>
      <c r="G7" s="42" t="s">
        <v>20</v>
      </c>
      <c r="H7" s="42" t="s">
        <v>21</v>
      </c>
    </row>
    <row r="8" s="1" customFormat="1" spans="2:8">
      <c r="B8" s="44" t="s">
        <v>22</v>
      </c>
      <c r="C8" s="44"/>
      <c r="D8" s="44"/>
      <c r="E8" s="44"/>
      <c r="F8" s="44"/>
      <c r="G8" s="44"/>
      <c r="H8" s="44"/>
    </row>
    <row r="9" s="1" customFormat="1" ht="15" spans="2:8">
      <c r="B9" s="45" t="s">
        <v>23</v>
      </c>
      <c r="C9" s="45" t="s">
        <v>24</v>
      </c>
      <c r="D9" s="29">
        <v>2021</v>
      </c>
      <c r="E9" s="24">
        <v>150</v>
      </c>
      <c r="F9" s="46" t="s">
        <v>25</v>
      </c>
      <c r="G9" s="47">
        <v>5</v>
      </c>
      <c r="H9" s="48">
        <f>E9*G9</f>
        <v>750</v>
      </c>
    </row>
    <row r="10" s="1" customFormat="1" ht="15" spans="2:8">
      <c r="B10" s="49" t="s">
        <v>26</v>
      </c>
      <c r="C10" s="49"/>
      <c r="D10" s="49"/>
      <c r="E10" s="49"/>
      <c r="F10" s="49"/>
      <c r="G10" s="49"/>
      <c r="H10" s="50">
        <f>SUM(H9:H9)</f>
        <v>750</v>
      </c>
    </row>
    <row r="11" s="1" customFormat="1" spans="2:8">
      <c r="B11" s="44" t="s">
        <v>27</v>
      </c>
      <c r="C11" s="44"/>
      <c r="D11" s="44"/>
      <c r="E11" s="44"/>
      <c r="F11" s="44"/>
      <c r="G11" s="44"/>
      <c r="H11" s="44"/>
    </row>
    <row r="12" s="1" customFormat="1" ht="14" customHeight="1" spans="2:8">
      <c r="B12" s="45" t="s">
        <v>23</v>
      </c>
      <c r="C12" s="45" t="s">
        <v>24</v>
      </c>
      <c r="D12" s="29">
        <v>2021</v>
      </c>
      <c r="E12" s="24">
        <v>150</v>
      </c>
      <c r="F12" s="46" t="s">
        <v>25</v>
      </c>
      <c r="G12" s="47">
        <v>7</v>
      </c>
      <c r="H12" s="48">
        <f>E12*G12</f>
        <v>1050</v>
      </c>
    </row>
    <row r="13" s="1" customFormat="1" ht="15" spans="2:8">
      <c r="B13" s="49" t="s">
        <v>26</v>
      </c>
      <c r="C13" s="49"/>
      <c r="D13" s="49"/>
      <c r="E13" s="49"/>
      <c r="F13" s="49"/>
      <c r="G13" s="49"/>
      <c r="H13" s="50">
        <f>SUM(H12:H12)</f>
        <v>1050</v>
      </c>
    </row>
    <row r="14" s="1" customFormat="1" spans="2:8">
      <c r="B14" s="44" t="s">
        <v>28</v>
      </c>
      <c r="C14" s="44"/>
      <c r="D14" s="44"/>
      <c r="E14" s="44"/>
      <c r="F14" s="44"/>
      <c r="G14" s="44"/>
      <c r="H14" s="44"/>
    </row>
    <row r="15" s="1" customFormat="1" ht="14" customHeight="1" spans="2:8">
      <c r="B15" s="45" t="s">
        <v>23</v>
      </c>
      <c r="C15" s="45" t="s">
        <v>24</v>
      </c>
      <c r="D15" s="29">
        <v>2021</v>
      </c>
      <c r="E15" s="24">
        <v>150</v>
      </c>
      <c r="F15" s="46" t="s">
        <v>25</v>
      </c>
      <c r="G15" s="47">
        <v>3</v>
      </c>
      <c r="H15" s="48">
        <f>E15*G15</f>
        <v>450</v>
      </c>
    </row>
    <row r="16" s="1" customFormat="1" ht="15" spans="2:8">
      <c r="B16" s="49" t="s">
        <v>26</v>
      </c>
      <c r="C16" s="49"/>
      <c r="D16" s="49"/>
      <c r="E16" s="49"/>
      <c r="F16" s="49"/>
      <c r="G16" s="49"/>
      <c r="H16" s="50">
        <f>SUM(H15:H15)</f>
        <v>450</v>
      </c>
    </row>
    <row r="17" s="1" customFormat="1" spans="2:8">
      <c r="B17" s="44" t="s">
        <v>29</v>
      </c>
      <c r="C17" s="44"/>
      <c r="D17" s="44"/>
      <c r="E17" s="44"/>
      <c r="F17" s="44"/>
      <c r="G17" s="44"/>
      <c r="H17" s="44"/>
    </row>
    <row r="18" s="1" customFormat="1" ht="14" customHeight="1" spans="2:8">
      <c r="B18" s="45" t="s">
        <v>23</v>
      </c>
      <c r="C18" s="45" t="s">
        <v>24</v>
      </c>
      <c r="D18" s="29">
        <v>2021</v>
      </c>
      <c r="E18" s="24">
        <v>150</v>
      </c>
      <c r="F18" s="46" t="s">
        <v>25</v>
      </c>
      <c r="G18" s="47">
        <v>1</v>
      </c>
      <c r="H18" s="48">
        <f>E18*G18</f>
        <v>150</v>
      </c>
    </row>
    <row r="19" s="1" customFormat="1" ht="15" spans="2:8">
      <c r="B19" s="49" t="s">
        <v>26</v>
      </c>
      <c r="C19" s="49"/>
      <c r="D19" s="49"/>
      <c r="E19" s="49"/>
      <c r="F19" s="49"/>
      <c r="G19" s="49"/>
      <c r="H19" s="50">
        <f>SUM(H18:H18)</f>
        <v>150</v>
      </c>
    </row>
    <row r="20" s="1" customFormat="1" spans="2:8">
      <c r="B20" s="44" t="s">
        <v>30</v>
      </c>
      <c r="C20" s="44"/>
      <c r="D20" s="44"/>
      <c r="E20" s="44"/>
      <c r="F20" s="44"/>
      <c r="G20" s="44"/>
      <c r="H20" s="44"/>
    </row>
    <row r="21" s="1" customFormat="1" ht="14" customHeight="1" spans="2:8">
      <c r="B21" s="45" t="s">
        <v>23</v>
      </c>
      <c r="C21" s="45" t="s">
        <v>24</v>
      </c>
      <c r="D21" s="29">
        <v>2021</v>
      </c>
      <c r="E21" s="24">
        <v>150</v>
      </c>
      <c r="F21" s="46" t="s">
        <v>25</v>
      </c>
      <c r="G21" s="47">
        <v>2</v>
      </c>
      <c r="H21" s="48">
        <f>E21*G21</f>
        <v>300</v>
      </c>
    </row>
    <row r="22" s="1" customFormat="1" ht="15" spans="2:8">
      <c r="B22" s="49" t="s">
        <v>26</v>
      </c>
      <c r="C22" s="49"/>
      <c r="D22" s="49"/>
      <c r="E22" s="49"/>
      <c r="F22" s="49"/>
      <c r="G22" s="49"/>
      <c r="H22" s="50">
        <f>SUM(H21:H21)</f>
        <v>300</v>
      </c>
    </row>
    <row r="23" s="1" customFormat="1" spans="2:8">
      <c r="B23" s="44" t="s">
        <v>31</v>
      </c>
      <c r="C23" s="44"/>
      <c r="D23" s="44"/>
      <c r="E23" s="44"/>
      <c r="F23" s="44"/>
      <c r="G23" s="44"/>
      <c r="H23" s="44"/>
    </row>
    <row r="24" s="1" customFormat="1" ht="15" spans="2:8">
      <c r="B24" s="45" t="s">
        <v>23</v>
      </c>
      <c r="C24" s="45" t="s">
        <v>24</v>
      </c>
      <c r="D24" s="29">
        <v>2021</v>
      </c>
      <c r="E24" s="24">
        <v>150</v>
      </c>
      <c r="F24" s="46" t="s">
        <v>25</v>
      </c>
      <c r="G24" s="47">
        <v>4</v>
      </c>
      <c r="H24" s="48">
        <f t="shared" ref="H24:H31" si="0">E24*G24</f>
        <v>600</v>
      </c>
    </row>
    <row r="25" s="1" customFormat="1" ht="15" spans="2:8">
      <c r="B25" s="49" t="s">
        <v>26</v>
      </c>
      <c r="C25" s="49"/>
      <c r="D25" s="49"/>
      <c r="E25" s="49"/>
      <c r="F25" s="49"/>
      <c r="G25" s="49"/>
      <c r="H25" s="50">
        <f>SUM(H24:H24)</f>
        <v>600</v>
      </c>
    </row>
    <row r="26" s="1" customFormat="1" spans="2:8">
      <c r="B26" s="44" t="s">
        <v>32</v>
      </c>
      <c r="C26" s="44"/>
      <c r="D26" s="44"/>
      <c r="E26" s="44"/>
      <c r="F26" s="44"/>
      <c r="G26" s="44"/>
      <c r="H26" s="44"/>
    </row>
    <row r="27" s="1" customFormat="1" ht="15" spans="2:8">
      <c r="B27" s="45" t="s">
        <v>33</v>
      </c>
      <c r="C27" s="45" t="s">
        <v>34</v>
      </c>
      <c r="D27" s="51">
        <v>2021</v>
      </c>
      <c r="E27" s="24">
        <v>2000</v>
      </c>
      <c r="F27" s="46" t="s">
        <v>35</v>
      </c>
      <c r="G27" s="47">
        <v>1</v>
      </c>
      <c r="H27" s="48">
        <f t="shared" si="0"/>
        <v>2000</v>
      </c>
    </row>
    <row r="28" s="1" customFormat="1" ht="15" spans="2:8">
      <c r="B28" s="45" t="s">
        <v>36</v>
      </c>
      <c r="C28" s="45" t="s">
        <v>24</v>
      </c>
      <c r="D28" s="51"/>
      <c r="E28" s="24">
        <v>200</v>
      </c>
      <c r="F28" s="46" t="s">
        <v>25</v>
      </c>
      <c r="G28" s="47">
        <v>20</v>
      </c>
      <c r="H28" s="48">
        <f t="shared" si="0"/>
        <v>4000</v>
      </c>
    </row>
    <row r="29" s="1" customFormat="1" ht="15" spans="2:8">
      <c r="B29" s="45" t="s">
        <v>37</v>
      </c>
      <c r="C29" s="45" t="s">
        <v>38</v>
      </c>
      <c r="D29" s="51"/>
      <c r="E29" s="24">
        <v>100</v>
      </c>
      <c r="F29" s="46" t="s">
        <v>25</v>
      </c>
      <c r="G29" s="47">
        <v>20</v>
      </c>
      <c r="H29" s="48">
        <f t="shared" si="0"/>
        <v>2000</v>
      </c>
    </row>
    <row r="30" s="1" customFormat="1" ht="15" spans="2:8">
      <c r="B30" s="45" t="s">
        <v>39</v>
      </c>
      <c r="C30" s="45" t="s">
        <v>40</v>
      </c>
      <c r="D30" s="51"/>
      <c r="E30" s="24">
        <v>15</v>
      </c>
      <c r="F30" s="46" t="s">
        <v>41</v>
      </c>
      <c r="G30" s="47">
        <v>1</v>
      </c>
      <c r="H30" s="48">
        <f t="shared" si="0"/>
        <v>15</v>
      </c>
    </row>
    <row r="31" s="1" customFormat="1" ht="15" spans="2:8">
      <c r="B31" s="45" t="s">
        <v>42</v>
      </c>
      <c r="C31" s="45" t="s">
        <v>42</v>
      </c>
      <c r="D31" s="51"/>
      <c r="E31" s="24">
        <v>10</v>
      </c>
      <c r="F31" s="46" t="s">
        <v>41</v>
      </c>
      <c r="G31" s="47">
        <v>1</v>
      </c>
      <c r="H31" s="48">
        <f t="shared" si="0"/>
        <v>10</v>
      </c>
    </row>
    <row r="32" s="1" customFormat="1" ht="15" spans="2:8">
      <c r="B32" s="49" t="s">
        <v>26</v>
      </c>
      <c r="C32" s="49"/>
      <c r="D32" s="49"/>
      <c r="E32" s="49"/>
      <c r="F32" s="49"/>
      <c r="G32" s="49"/>
      <c r="H32" s="50">
        <f>SUM(H27:H31)</f>
        <v>8025</v>
      </c>
    </row>
    <row r="33" s="1" customFormat="1" ht="34" customHeight="1" spans="2:8">
      <c r="B33" s="52" t="s">
        <v>43</v>
      </c>
      <c r="C33" s="53"/>
      <c r="D33" s="53"/>
      <c r="E33" s="53"/>
      <c r="F33" s="53"/>
      <c r="G33" s="53"/>
      <c r="H33" s="54"/>
    </row>
    <row r="34" s="1" customFormat="1" ht="15" spans="2:8">
      <c r="B34" s="55" t="s">
        <v>44</v>
      </c>
      <c r="C34" s="45" t="s">
        <v>45</v>
      </c>
      <c r="D34" s="56">
        <v>2021</v>
      </c>
      <c r="E34" s="57">
        <v>50</v>
      </c>
      <c r="F34" s="56" t="s">
        <v>25</v>
      </c>
      <c r="G34" s="58">
        <v>39</v>
      </c>
      <c r="H34" s="27">
        <f>E34*G34</f>
        <v>1950</v>
      </c>
    </row>
    <row r="35" s="1" customFormat="1" ht="15" spans="2:8">
      <c r="B35" s="49" t="s">
        <v>26</v>
      </c>
      <c r="C35" s="49"/>
      <c r="D35" s="49"/>
      <c r="E35" s="49"/>
      <c r="F35" s="49"/>
      <c r="G35" s="49"/>
      <c r="H35" s="50">
        <f>SUM(H34:H34)</f>
        <v>1950</v>
      </c>
    </row>
    <row r="36" s="1" customFormat="1" ht="15" spans="2:8">
      <c r="B36" s="59" t="s">
        <v>10</v>
      </c>
      <c r="C36" s="59"/>
      <c r="D36" s="59"/>
      <c r="E36" s="59"/>
      <c r="F36" s="59"/>
      <c r="G36" s="59"/>
      <c r="H36" s="60">
        <f>H19+H16+H13+H10+H35+H22+H25+H32</f>
        <v>13275</v>
      </c>
    </row>
    <row r="37" spans="8:8">
      <c r="H37" s="2" t="s">
        <v>46</v>
      </c>
    </row>
    <row r="40" spans="2:5">
      <c r="B40" s="36"/>
      <c r="C40" s="37"/>
      <c r="D40" s="37"/>
      <c r="E40" s="38"/>
    </row>
    <row r="41" spans="2:5">
      <c r="B41" s="7"/>
      <c r="C41" s="39"/>
      <c r="D41" s="39"/>
      <c r="E41" s="40"/>
    </row>
    <row r="42" spans="2:5">
      <c r="B42" s="7"/>
      <c r="C42" s="39"/>
      <c r="D42" s="39"/>
      <c r="E42" s="40"/>
    </row>
    <row r="43" spans="2:5">
      <c r="B43" s="7"/>
      <c r="C43" s="39"/>
      <c r="D43" s="39"/>
      <c r="E43" s="40"/>
    </row>
    <row r="44" spans="2:5">
      <c r="B44" s="7"/>
      <c r="C44" s="39"/>
      <c r="D44" s="39"/>
      <c r="E44" s="40"/>
    </row>
    <row r="45" spans="2:5">
      <c r="B45" s="7"/>
      <c r="C45" s="41"/>
      <c r="D45" s="41"/>
      <c r="E45" s="40"/>
    </row>
  </sheetData>
  <mergeCells count="19">
    <mergeCell ref="B1:C1"/>
    <mergeCell ref="B8:H8"/>
    <mergeCell ref="B10:G10"/>
    <mergeCell ref="B11:H11"/>
    <mergeCell ref="B13:G13"/>
    <mergeCell ref="B14:H14"/>
    <mergeCell ref="B16:G16"/>
    <mergeCell ref="B17:H17"/>
    <mergeCell ref="B19:G19"/>
    <mergeCell ref="B20:H20"/>
    <mergeCell ref="B22:G22"/>
    <mergeCell ref="B23:H23"/>
    <mergeCell ref="B25:G25"/>
    <mergeCell ref="B26:H26"/>
    <mergeCell ref="B32:G32"/>
    <mergeCell ref="B33:H33"/>
    <mergeCell ref="B35:G35"/>
    <mergeCell ref="B36:G36"/>
    <mergeCell ref="D27:D31"/>
  </mergeCells>
  <pageMargins left="0.75" right="0.75" top="1" bottom="1" header="0.3" footer="0.3"/>
  <pageSetup paperSize="9" scale="5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zoomScale="80" zoomScaleNormal="80" workbookViewId="0">
      <selection activeCell="E21" sqref="E21"/>
    </sheetView>
  </sheetViews>
  <sheetFormatPr defaultColWidth="8.91666666666667" defaultRowHeight="16.5" outlineLevelCol="7"/>
  <cols>
    <col min="1" max="1" width="5.08333333333333" customWidth="1"/>
    <col min="2" max="2" width="26.0833333333333" style="2" customWidth="1"/>
    <col min="3" max="3" width="49" style="3" customWidth="1"/>
    <col min="4" max="4" width="20.108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customHeight="1" spans="2:8">
      <c r="B4" s="11" t="s">
        <v>5</v>
      </c>
      <c r="C4" s="12"/>
      <c r="D4" s="11"/>
      <c r="E4" s="11"/>
      <c r="F4" s="11"/>
      <c r="G4" s="11"/>
      <c r="H4" s="11"/>
    </row>
    <row r="5" s="1" customFormat="1" customHeight="1" spans="2:8">
      <c r="B5" s="11" t="s">
        <v>6</v>
      </c>
      <c r="C5" s="7"/>
      <c r="D5" s="11"/>
      <c r="E5" s="11"/>
      <c r="F5" s="11"/>
      <c r="G5" s="11"/>
      <c r="H5" s="11"/>
    </row>
    <row r="6" s="1" customFormat="1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ht="33.75" customHeight="1" spans="2:8">
      <c r="B8" s="18" t="s">
        <v>47</v>
      </c>
      <c r="C8" s="19"/>
      <c r="D8" s="19"/>
      <c r="E8" s="19"/>
      <c r="F8" s="19"/>
      <c r="G8" s="19"/>
      <c r="H8" s="20"/>
    </row>
    <row r="9" spans="2:8">
      <c r="B9" s="21" t="s">
        <v>48</v>
      </c>
      <c r="C9" s="22" t="s">
        <v>49</v>
      </c>
      <c r="D9" s="23">
        <v>2021</v>
      </c>
      <c r="E9" s="24">
        <v>550</v>
      </c>
      <c r="F9" s="25" t="s">
        <v>50</v>
      </c>
      <c r="G9" s="26">
        <v>2</v>
      </c>
      <c r="H9" s="27">
        <f>E9*G9</f>
        <v>1100</v>
      </c>
    </row>
    <row r="10" spans="2:8">
      <c r="B10" s="21" t="s">
        <v>51</v>
      </c>
      <c r="C10" s="28"/>
      <c r="D10" s="29"/>
      <c r="E10" s="24">
        <v>250</v>
      </c>
      <c r="F10" s="25" t="s">
        <v>50</v>
      </c>
      <c r="G10" s="26">
        <v>2</v>
      </c>
      <c r="H10" s="27">
        <f>E10*G10</f>
        <v>500</v>
      </c>
    </row>
    <row r="11" spans="2:8">
      <c r="B11" s="30" t="s">
        <v>52</v>
      </c>
      <c r="C11" s="28"/>
      <c r="D11" s="29"/>
      <c r="E11" s="31">
        <v>530</v>
      </c>
      <c r="F11" s="25" t="s">
        <v>50</v>
      </c>
      <c r="G11" s="32">
        <v>1</v>
      </c>
      <c r="H11" s="27">
        <f>E11*G11</f>
        <v>530</v>
      </c>
    </row>
    <row r="12" ht="15.75" spans="2:8">
      <c r="B12" s="33" t="s">
        <v>10</v>
      </c>
      <c r="C12" s="34"/>
      <c r="D12" s="34"/>
      <c r="E12" s="34"/>
      <c r="F12" s="34"/>
      <c r="G12" s="34"/>
      <c r="H12" s="35">
        <f>SUM(H9:H11)</f>
        <v>2130</v>
      </c>
    </row>
    <row r="16" spans="2:5">
      <c r="B16" s="36"/>
      <c r="C16" s="37"/>
      <c r="D16" s="37"/>
      <c r="E16" s="38"/>
    </row>
    <row r="17" spans="2:5">
      <c r="B17" s="7"/>
      <c r="C17" s="39"/>
      <c r="D17" s="39"/>
      <c r="E17" s="40"/>
    </row>
    <row r="18" spans="2:5">
      <c r="B18" s="7"/>
      <c r="C18" s="39"/>
      <c r="D18" s="39"/>
      <c r="E18" s="40"/>
    </row>
    <row r="19" spans="2:5">
      <c r="B19" s="7"/>
      <c r="C19" s="39"/>
      <c r="D19" s="39"/>
      <c r="E19" s="40"/>
    </row>
    <row r="20" spans="2:5">
      <c r="B20" s="7"/>
      <c r="C20" s="39"/>
      <c r="D20" s="39"/>
      <c r="E20" s="40"/>
    </row>
    <row r="21" spans="2:5">
      <c r="B21" s="7"/>
      <c r="C21" s="41"/>
      <c r="D21" s="41"/>
      <c r="E21" s="40"/>
    </row>
  </sheetData>
  <mergeCells count="5">
    <mergeCell ref="B1:C1"/>
    <mergeCell ref="B8:H8"/>
    <mergeCell ref="B12:G12"/>
    <mergeCell ref="C9:C11"/>
    <mergeCell ref="D9:D11"/>
  </mergeCells>
  <pageMargins left="0.75" right="0.75" top="1" bottom="1" header="0.3" footer="0.3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2022-11-24T07:38:00Z</cp:lastPrinted>
  <dcterms:modified xsi:type="dcterms:W3CDTF">2024-12-02T09:21:23Z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F6047D606CDB46FFB67356ED3440856D_13</vt:lpwstr>
  </property>
</Properties>
</file>