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ummary" sheetId="9" r:id="rId1"/>
    <sheet name="Medical" sheetId="1" r:id="rId2"/>
    <sheet name="Staffing Fee" sheetId="7" r:id="rId3"/>
  </sheets>
  <calcPr calcId="144525"/>
</workbook>
</file>

<file path=xl/sharedStrings.xml><?xml version="1.0" encoding="utf-8"?>
<sst xmlns="http://schemas.openxmlformats.org/spreadsheetml/2006/main" count="91" uniqueCount="44">
  <si>
    <t>结算单</t>
  </si>
  <si>
    <t>Client:</t>
  </si>
  <si>
    <t>AstraZeneca</t>
  </si>
  <si>
    <t xml:space="preserve">Project Name: </t>
  </si>
  <si>
    <t>2024AZ科赛优&amp;罕见病产业大会医学内容及媒体撰写项目</t>
  </si>
  <si>
    <t>Supplier Contact Information:</t>
  </si>
  <si>
    <t>Effective Date:</t>
  </si>
  <si>
    <t>Item</t>
  </si>
  <si>
    <t>Cost</t>
  </si>
  <si>
    <t>I. Medical</t>
  </si>
  <si>
    <t>Sub-total</t>
  </si>
  <si>
    <t>II. Staffing Fee</t>
  </si>
  <si>
    <t>TAX 6%</t>
  </si>
  <si>
    <t>Total</t>
  </si>
  <si>
    <t>Discounted Price (if have)</t>
  </si>
  <si>
    <t>Staffing Fee % of total cost</t>
  </si>
  <si>
    <t>Description</t>
  </si>
  <si>
    <t>AZ Annual Rate
(if have, list year)</t>
  </si>
  <si>
    <t>Unit Price</t>
  </si>
  <si>
    <t>Unit</t>
  </si>
  <si>
    <t>Quantity</t>
  </si>
  <si>
    <t>Amount</t>
  </si>
  <si>
    <t>幻灯1.Ⅰ型神经纤维瘤病全病程管理幻灯（长沙会）</t>
  </si>
  <si>
    <t>幻灯框架整理</t>
  </si>
  <si>
    <t>根据已有标题提供幻灯大纲</t>
  </si>
  <si>
    <t>套</t>
  </si>
  <si>
    <t>城市会幻灯(new work)</t>
  </si>
  <si>
    <t>包括医学编辑及适量文献检索</t>
  </si>
  <si>
    <t>页</t>
  </si>
  <si>
    <t>Total：</t>
  </si>
  <si>
    <t>幻灯2.影像科眼中I型神经纤维瘤病的诊疗（长沙会）</t>
  </si>
  <si>
    <t>幻灯3.I 型神经纤维瘤病诊疗进展（郑州会）</t>
  </si>
  <si>
    <t>幻灯4.神经纤维瘤病I型与丛状神经纤维瘤病的影像视角浅谈（郑州会）</t>
  </si>
  <si>
    <t>城市会幻灯(Adjustment work)</t>
  </si>
  <si>
    <t>科赛优策略一页纸Q&amp;A</t>
  </si>
  <si>
    <t>Newsletter(new work)</t>
  </si>
  <si>
    <t>包括医学编辑、适量文献检索、文案润色</t>
  </si>
  <si>
    <t xml:space="preserve">   </t>
  </si>
  <si>
    <t>项目管理/人员管理 
Service Fee/Staffing Fee</t>
  </si>
  <si>
    <t>Medical Director</t>
  </si>
  <si>
    <t>适用于年度单项标准报价不涵盖的项目</t>
  </si>
  <si>
    <t>小时</t>
  </si>
  <si>
    <t>Account Manager</t>
  </si>
  <si>
    <t>Creative Director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</si>
</sst>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\¥#,##0.00_);[Red]\(\¥#,##0.00\)"/>
    <numFmt numFmtId="179" formatCode="\¥#,##0.00;[Red]\¥#,##0.00"/>
  </numFmts>
  <fonts count="35">
    <font>
      <sz val="12"/>
      <name val="宋体"/>
      <charset val="134"/>
    </font>
    <font>
      <sz val="12"/>
      <name val="微软雅黑"/>
      <charset val="134"/>
    </font>
    <font>
      <b/>
      <sz val="2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b/>
      <sz val="11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9"/>
      <color theme="1"/>
      <name val="微软雅黑"/>
      <charset val="134"/>
    </font>
    <font>
      <b/>
      <sz val="12"/>
      <name val="微软雅黑"/>
      <charset val="134"/>
    </font>
    <font>
      <b/>
      <sz val="12"/>
      <color rgb="FF0070C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7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8" borderId="21" applyNumberFormat="0" applyAlignment="0" applyProtection="0">
      <alignment vertical="center"/>
    </xf>
    <xf numFmtId="0" fontId="24" fillId="9" borderId="22" applyNumberFormat="0" applyAlignment="0" applyProtection="0">
      <alignment vertical="center"/>
    </xf>
    <xf numFmtId="0" fontId="25" fillId="9" borderId="21" applyNumberFormat="0" applyAlignment="0" applyProtection="0">
      <alignment vertical="center"/>
    </xf>
    <xf numFmtId="0" fontId="26" fillId="10" borderId="23" applyNumberFormat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/>
  </cellStyleXfs>
  <cellXfs count="73">
    <xf numFmtId="0" fontId="0" fillId="0" borderId="0" xfId="0">
      <alignment vertical="center"/>
    </xf>
    <xf numFmtId="0" fontId="0" fillId="0" borderId="0" xfId="50"/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0" xfId="49" applyFont="1">
      <alignment vertical="center"/>
    </xf>
    <xf numFmtId="176" fontId="4" fillId="0" borderId="0" xfId="49" applyNumberFormat="1" applyFont="1" applyAlignment="1">
      <alignment horizontal="left"/>
    </xf>
    <xf numFmtId="0" fontId="4" fillId="0" borderId="0" xfId="52" applyFont="1" applyAlignment="1">
      <alignment vertical="center" wrapText="1"/>
    </xf>
    <xf numFmtId="176" fontId="4" fillId="0" borderId="0" xfId="49" applyNumberFormat="1" applyFont="1" applyAlignment="1">
      <alignment horizontal="center"/>
    </xf>
    <xf numFmtId="0" fontId="4" fillId="0" borderId="0" xfId="52" applyFont="1" applyAlignment="1">
      <alignment wrapText="1"/>
    </xf>
    <xf numFmtId="0" fontId="3" fillId="0" borderId="0" xfId="52" applyFont="1" applyAlignment="1">
      <alignment vertical="center"/>
    </xf>
    <xf numFmtId="176" fontId="5" fillId="0" borderId="0" xfId="6" applyNumberFormat="1" applyFill="1" applyBorder="1" applyAlignment="1" applyProtection="1">
      <alignment horizontal="left"/>
    </xf>
    <xf numFmtId="0" fontId="3" fillId="0" borderId="0" xfId="52" applyFont="1" applyAlignment="1">
      <alignment horizontal="right" vertical="center"/>
    </xf>
    <xf numFmtId="0" fontId="6" fillId="0" borderId="1" xfId="52" applyFont="1" applyBorder="1" applyAlignment="1">
      <alignment horizontal="center" vertical="center"/>
    </xf>
    <xf numFmtId="0" fontId="6" fillId="0" borderId="2" xfId="52" applyFont="1" applyBorder="1" applyAlignment="1">
      <alignment horizontal="center" vertical="center" wrapText="1"/>
    </xf>
    <xf numFmtId="0" fontId="6" fillId="0" borderId="2" xfId="52" applyFont="1" applyBorder="1" applyAlignment="1">
      <alignment horizontal="center" vertical="center"/>
    </xf>
    <xf numFmtId="0" fontId="6" fillId="0" borderId="3" xfId="52" applyFont="1" applyBorder="1" applyAlignment="1">
      <alignment horizontal="center" vertical="center"/>
    </xf>
    <xf numFmtId="0" fontId="3" fillId="2" borderId="4" xfId="52" applyFont="1" applyFill="1" applyBorder="1" applyAlignment="1">
      <alignment horizontal="left" vertical="center" wrapText="1"/>
    </xf>
    <xf numFmtId="0" fontId="3" fillId="2" borderId="5" xfId="52" applyFont="1" applyFill="1" applyBorder="1" applyAlignment="1">
      <alignment horizontal="left" vertical="center"/>
    </xf>
    <xf numFmtId="0" fontId="3" fillId="2" borderId="6" xfId="52" applyFont="1" applyFill="1" applyBorder="1" applyAlignment="1">
      <alignment horizontal="left" vertical="center"/>
    </xf>
    <xf numFmtId="0" fontId="7" fillId="0" borderId="7" xfId="0" applyFont="1" applyBorder="1" applyAlignment="1">
      <alignment horizontal="left"/>
    </xf>
    <xf numFmtId="0" fontId="7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40" fontId="8" fillId="0" borderId="9" xfId="51" applyNumberFormat="1" applyFont="1" applyBorder="1" applyAlignment="1">
      <alignment horizontal="center" vertical="center"/>
    </xf>
    <xf numFmtId="9" fontId="7" fillId="0" borderId="9" xfId="51" applyNumberFormat="1" applyFont="1" applyBorder="1" applyAlignment="1">
      <alignment horizontal="center" vertical="center"/>
    </xf>
    <xf numFmtId="177" fontId="7" fillId="0" borderId="9" xfId="51" applyNumberFormat="1" applyFont="1" applyBorder="1" applyAlignment="1">
      <alignment horizontal="center" vertical="center"/>
    </xf>
    <xf numFmtId="37" fontId="8" fillId="0" borderId="10" xfId="1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left"/>
    </xf>
    <xf numFmtId="40" fontId="8" fillId="0" borderId="8" xfId="51" applyNumberFormat="1" applyFont="1" applyBorder="1" applyAlignment="1">
      <alignment horizontal="center" vertical="center"/>
    </xf>
    <xf numFmtId="177" fontId="7" fillId="0" borderId="8" xfId="51" applyNumberFormat="1" applyFont="1" applyBorder="1" applyAlignment="1">
      <alignment horizontal="center" vertical="center"/>
    </xf>
    <xf numFmtId="176" fontId="3" fillId="3" borderId="13" xfId="52" applyNumberFormat="1" applyFont="1" applyFill="1" applyBorder="1" applyAlignment="1">
      <alignment horizontal="right" vertical="center"/>
    </xf>
    <xf numFmtId="176" fontId="3" fillId="3" borderId="14" xfId="52" applyNumberFormat="1" applyFont="1" applyFill="1" applyBorder="1" applyAlignment="1">
      <alignment horizontal="right" vertical="center"/>
    </xf>
    <xf numFmtId="178" fontId="3" fillId="3" borderId="15" xfId="52" applyNumberFormat="1" applyFont="1" applyFill="1" applyBorder="1" applyAlignment="1">
      <alignment horizontal="right" vertical="center"/>
    </xf>
    <xf numFmtId="176" fontId="3" fillId="0" borderId="0" xfId="49" applyNumberFormat="1" applyFont="1" applyAlignment="1"/>
    <xf numFmtId="176" fontId="3" fillId="0" borderId="0" xfId="49" applyNumberFormat="1" applyFont="1" applyAlignment="1">
      <alignment wrapText="1"/>
    </xf>
    <xf numFmtId="0" fontId="3" fillId="0" borderId="0" xfId="49" applyFont="1" applyAlignment="1">
      <alignment horizontal="left" vertical="center"/>
    </xf>
    <xf numFmtId="0" fontId="4" fillId="0" borderId="0" xfId="49" applyFont="1" applyAlignment="1">
      <alignment horizontal="left" vertical="center" wrapText="1"/>
    </xf>
    <xf numFmtId="0" fontId="4" fillId="0" borderId="0" xfId="49" applyFont="1" applyAlignment="1">
      <alignment horizontal="left" vertical="center"/>
    </xf>
    <xf numFmtId="176" fontId="4" fillId="0" borderId="0" xfId="49" applyNumberFormat="1" applyFont="1" applyAlignment="1">
      <alignment horizontal="left" wrapText="1"/>
    </xf>
    <xf numFmtId="0" fontId="6" fillId="0" borderId="9" xfId="52" applyFont="1" applyBorder="1" applyAlignment="1">
      <alignment horizontal="center" vertical="center"/>
    </xf>
    <xf numFmtId="0" fontId="6" fillId="0" borderId="9" xfId="52" applyFont="1" applyBorder="1" applyAlignment="1">
      <alignment horizontal="center" vertical="center" wrapText="1"/>
    </xf>
    <xf numFmtId="0" fontId="6" fillId="2" borderId="9" xfId="52" applyFont="1" applyFill="1" applyBorder="1" applyAlignment="1">
      <alignment horizontal="left" vertical="center"/>
    </xf>
    <xf numFmtId="0" fontId="9" fillId="0" borderId="9" xfId="0" applyFont="1" applyBorder="1" applyAlignment="1">
      <alignment vertical="center" wrapText="1"/>
    </xf>
    <xf numFmtId="0" fontId="7" fillId="0" borderId="9" xfId="52" applyFont="1" applyBorder="1" applyAlignment="1">
      <alignment horizontal="center" vertical="center"/>
    </xf>
    <xf numFmtId="0" fontId="7" fillId="0" borderId="9" xfId="51" applyFont="1" applyBorder="1" applyAlignment="1">
      <alignment horizontal="center" vertical="center"/>
    </xf>
    <xf numFmtId="37" fontId="8" fillId="0" borderId="9" xfId="1" applyNumberFormat="1" applyFont="1" applyFill="1" applyBorder="1" applyAlignment="1">
      <alignment horizontal="center" vertical="center"/>
    </xf>
    <xf numFmtId="0" fontId="3" fillId="0" borderId="9" xfId="49" applyFont="1" applyBorder="1" applyAlignment="1">
      <alignment horizontal="right" vertical="center" wrapText="1"/>
    </xf>
    <xf numFmtId="7" fontId="10" fillId="0" borderId="9" xfId="1" applyNumberFormat="1" applyFont="1" applyFill="1" applyBorder="1" applyAlignment="1">
      <alignment horizontal="right" vertical="center"/>
    </xf>
    <xf numFmtId="0" fontId="11" fillId="2" borderId="4" xfId="52" applyFont="1" applyFill="1" applyBorder="1" applyAlignment="1">
      <alignment horizontal="left" vertical="center" wrapText="1"/>
    </xf>
    <xf numFmtId="0" fontId="6" fillId="2" borderId="5" xfId="52" applyFont="1" applyFill="1" applyBorder="1" applyAlignment="1">
      <alignment horizontal="left" vertical="center"/>
    </xf>
    <xf numFmtId="0" fontId="6" fillId="2" borderId="6" xfId="52" applyFont="1" applyFill="1" applyBorder="1" applyAlignment="1">
      <alignment horizontal="left" vertical="center"/>
    </xf>
    <xf numFmtId="0" fontId="9" fillId="0" borderId="7" xfId="0" applyFont="1" applyBorder="1" applyAlignment="1">
      <alignment vertical="center" wrapText="1"/>
    </xf>
    <xf numFmtId="0" fontId="8" fillId="0" borderId="16" xfId="0" applyFont="1" applyFill="1" applyBorder="1" applyAlignment="1">
      <alignment horizontal="center" vertical="center" wrapText="1"/>
    </xf>
    <xf numFmtId="40" fontId="8" fillId="0" borderId="9" xfId="51" applyNumberFormat="1" applyFont="1" applyFill="1" applyBorder="1" applyAlignment="1">
      <alignment horizontal="center" vertical="center"/>
    </xf>
    <xf numFmtId="0" fontId="7" fillId="0" borderId="9" xfId="51" applyFont="1" applyFill="1" applyBorder="1" applyAlignment="1">
      <alignment horizontal="center" vertical="center"/>
    </xf>
    <xf numFmtId="176" fontId="3" fillId="3" borderId="9" xfId="52" applyNumberFormat="1" applyFont="1" applyFill="1" applyBorder="1" applyAlignment="1">
      <alignment horizontal="right" vertical="center"/>
    </xf>
    <xf numFmtId="178" fontId="3" fillId="3" borderId="9" xfId="52" applyNumberFormat="1" applyFont="1" applyFill="1" applyBorder="1" applyAlignment="1">
      <alignment horizontal="right" vertical="center"/>
    </xf>
    <xf numFmtId="0" fontId="6" fillId="2" borderId="4" xfId="52" applyFont="1" applyFill="1" applyBorder="1" applyAlignment="1">
      <alignment horizontal="left" vertical="center"/>
    </xf>
    <xf numFmtId="0" fontId="4" fillId="0" borderId="7" xfId="0" applyFont="1" applyBorder="1" applyAlignment="1">
      <alignment horizontal="right" vertical="center" wrapText="1"/>
    </xf>
    <xf numFmtId="178" fontId="3" fillId="0" borderId="10" xfId="1" applyNumberFormat="1" applyFont="1" applyFill="1" applyBorder="1" applyAlignment="1">
      <alignment horizontal="right" vertical="center"/>
    </xf>
    <xf numFmtId="0" fontId="3" fillId="2" borderId="4" xfId="52" applyFont="1" applyFill="1" applyBorder="1" applyAlignment="1">
      <alignment horizontal="left" vertical="center"/>
    </xf>
    <xf numFmtId="179" fontId="3" fillId="0" borderId="10" xfId="1" applyNumberFormat="1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right" vertical="center" wrapText="1"/>
    </xf>
    <xf numFmtId="178" fontId="3" fillId="5" borderId="17" xfId="1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3" fillId="6" borderId="0" xfId="0" applyFont="1" applyFill="1" applyAlignment="1">
      <alignment horizontal="right" vertical="center"/>
    </xf>
    <xf numFmtId="10" fontId="0" fillId="6" borderId="0" xfId="3" applyNumberFormat="1" applyFont="1" applyFill="1" applyAlignment="1">
      <alignment vertical="center"/>
    </xf>
    <xf numFmtId="176" fontId="14" fillId="0" borderId="0" xfId="49" applyNumberFormat="1" applyFont="1" applyAlignment="1">
      <alignment horizontal="left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flash" xfId="50"/>
    <cellStyle name="常规_quotation GW" xfId="51"/>
    <cellStyle name="常规_长城会短信相关活动报价1016" xfId="52"/>
    <cellStyle name="样式 1" xfId="53"/>
  </cellStyles>
  <tableStyles count="0" defaultTableStyle="TableStyleMedium2" defaultPivotStyle="PivotStyleLight16"/>
  <colors>
    <mruColors>
      <color rgb="0000FFFF"/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25"/>
  <sheetViews>
    <sheetView tabSelected="1" zoomScale="80" zoomScaleNormal="80" workbookViewId="0">
      <selection activeCell="O20" sqref="O20"/>
    </sheetView>
  </sheetViews>
  <sheetFormatPr defaultColWidth="8.91666666666667" defaultRowHeight="14.25" outlineLevelCol="2"/>
  <cols>
    <col min="1" max="1" width="5.08333333333333" customWidth="1"/>
    <col min="2" max="2" width="39.5833333333333" customWidth="1"/>
    <col min="3" max="3" width="49" customWidth="1"/>
    <col min="4" max="4" width="19.4166666666667" customWidth="1"/>
  </cols>
  <sheetData>
    <row r="1" ht="37.5" customHeight="1" spans="2:3">
      <c r="B1" s="4" t="s">
        <v>0</v>
      </c>
      <c r="C1" s="4"/>
    </row>
    <row r="2" ht="16.5" spans="2:3">
      <c r="B2" s="6" t="s">
        <v>1</v>
      </c>
      <c r="C2" s="7" t="s">
        <v>2</v>
      </c>
    </row>
    <row r="3" ht="16.5" spans="2:3">
      <c r="B3" s="6" t="s">
        <v>3</v>
      </c>
      <c r="C3" s="7" t="s">
        <v>4</v>
      </c>
    </row>
    <row r="4" s="1" customFormat="1" ht="16.5" customHeight="1" spans="2:2">
      <c r="B4" s="11" t="s">
        <v>5</v>
      </c>
    </row>
    <row r="5" s="1" customFormat="1" ht="16.5" customHeight="1" spans="2:3">
      <c r="B5" s="11" t="s">
        <v>6</v>
      </c>
      <c r="C5" s="12"/>
    </row>
    <row r="6" s="1" customFormat="1" ht="16.5" customHeight="1" spans="2:3">
      <c r="B6" s="13"/>
      <c r="C6" s="13"/>
    </row>
    <row r="7" s="1" customFormat="1" ht="30.75" customHeight="1" spans="2:3">
      <c r="B7" s="14" t="s">
        <v>7</v>
      </c>
      <c r="C7" s="17" t="s">
        <v>8</v>
      </c>
    </row>
    <row r="8" s="1" customFormat="1" ht="15" spans="2:3">
      <c r="B8" s="60" t="s">
        <v>9</v>
      </c>
      <c r="C8" s="53"/>
    </row>
    <row r="9" s="1" customFormat="1" ht="16.5" spans="2:3">
      <c r="B9" s="61" t="s">
        <v>10</v>
      </c>
      <c r="C9" s="62">
        <f>Medical!H26</f>
        <v>55000</v>
      </c>
    </row>
    <row r="10" s="1" customFormat="1" ht="16.5" spans="2:3">
      <c r="B10" s="63" t="s">
        <v>11</v>
      </c>
      <c r="C10" s="20"/>
    </row>
    <row r="11" ht="16.5" spans="2:3">
      <c r="B11" s="61" t="s">
        <v>10</v>
      </c>
      <c r="C11" s="64">
        <f>'Staffing Fee'!H12</f>
        <v>9080</v>
      </c>
    </row>
    <row r="12" ht="3.75" customHeight="1" spans="2:3">
      <c r="B12" s="65"/>
      <c r="C12" s="66"/>
    </row>
    <row r="13" ht="16.5" spans="2:3">
      <c r="B13" s="67" t="s">
        <v>10</v>
      </c>
      <c r="C13" s="68">
        <f>C9+C11</f>
        <v>64080</v>
      </c>
    </row>
    <row r="14" ht="16.5" spans="2:3">
      <c r="B14" s="67" t="s">
        <v>12</v>
      </c>
      <c r="C14" s="68">
        <f>C13*0.06</f>
        <v>3844.8</v>
      </c>
    </row>
    <row r="15" ht="17.25" spans="2:3">
      <c r="B15" s="33" t="s">
        <v>13</v>
      </c>
      <c r="C15" s="35">
        <f>C13+C14</f>
        <v>67924.8</v>
      </c>
    </row>
    <row r="16" spans="2:2">
      <c r="B16" s="69" t="s">
        <v>14</v>
      </c>
    </row>
    <row r="18" spans="2:3">
      <c r="B18" s="70" t="s">
        <v>15</v>
      </c>
      <c r="C18" s="71">
        <f>C11/C13</f>
        <v>0.141697877652934</v>
      </c>
    </row>
    <row r="20" ht="16.5" spans="2:2">
      <c r="B20" s="36"/>
    </row>
    <row r="21" spans="2:2">
      <c r="B21" s="72"/>
    </row>
    <row r="22" spans="2:2">
      <c r="B22" s="72"/>
    </row>
    <row r="23" spans="2:2">
      <c r="B23" s="72"/>
    </row>
    <row r="24" spans="2:2">
      <c r="B24" s="72"/>
    </row>
    <row r="25" spans="2:2">
      <c r="B25" s="72"/>
    </row>
  </sheetData>
  <mergeCells count="4">
    <mergeCell ref="B1:C1"/>
    <mergeCell ref="B8:C8"/>
    <mergeCell ref="B10:C10"/>
    <mergeCell ref="B12:C12"/>
  </mergeCells>
  <pageMargins left="0.75" right="0.75" top="1" bottom="1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35"/>
  <sheetViews>
    <sheetView zoomScale="80" zoomScaleNormal="80" zoomScaleSheetLayoutView="90" workbookViewId="0">
      <selection activeCell="G24" sqref="G24"/>
    </sheetView>
  </sheetViews>
  <sheetFormatPr defaultColWidth="8.91666666666667" defaultRowHeight="17.25" outlineLevelCol="7"/>
  <cols>
    <col min="1" max="1" width="5.08333333333333" customWidth="1"/>
    <col min="2" max="2" width="26.4166666666667" style="2" customWidth="1"/>
    <col min="3" max="3" width="49" style="3" customWidth="1"/>
    <col min="4" max="4" width="20.1666666666667" style="3" customWidth="1"/>
    <col min="5" max="5" width="11" style="2" customWidth="1"/>
    <col min="6" max="6" width="8.41666666666667" style="2" customWidth="1"/>
    <col min="7" max="7" width="10.0833333333333" style="2" customWidth="1"/>
    <col min="8" max="8" width="14.9166666666667" style="2" customWidth="1"/>
    <col min="9" max="9" width="13.5833333333333" customWidth="1"/>
  </cols>
  <sheetData>
    <row r="1" ht="37.5" customHeight="1" spans="2:8">
      <c r="B1" s="4" t="s">
        <v>0</v>
      </c>
      <c r="C1" s="4"/>
      <c r="D1" s="5"/>
      <c r="E1" s="5"/>
      <c r="F1" s="5"/>
      <c r="G1" s="5"/>
      <c r="H1" s="5"/>
    </row>
    <row r="2" ht="16.5" spans="2:8">
      <c r="B2" s="6" t="s">
        <v>1</v>
      </c>
      <c r="C2" s="7" t="s">
        <v>2</v>
      </c>
      <c r="D2" s="8"/>
      <c r="E2" s="9"/>
      <c r="F2" s="9"/>
      <c r="G2" s="9"/>
      <c r="H2" s="9"/>
    </row>
    <row r="3" ht="16.5" spans="2:8">
      <c r="B3" s="6" t="s">
        <v>3</v>
      </c>
      <c r="C3" s="7" t="s">
        <v>4</v>
      </c>
      <c r="D3" s="10"/>
      <c r="E3" s="9"/>
      <c r="F3" s="9"/>
      <c r="G3" s="9"/>
      <c r="H3" s="9"/>
    </row>
    <row r="4" s="1" customFormat="1" ht="16.5" customHeight="1" spans="2:8">
      <c r="B4" s="11" t="s">
        <v>5</v>
      </c>
      <c r="C4" s="12"/>
      <c r="D4" s="11"/>
      <c r="E4" s="11"/>
      <c r="F4" s="11"/>
      <c r="G4" s="11"/>
      <c r="H4" s="11"/>
    </row>
    <row r="5" s="1" customFormat="1" ht="16.5" customHeight="1" spans="2:8">
      <c r="B5" s="11" t="s">
        <v>6</v>
      </c>
      <c r="C5" s="7"/>
      <c r="D5" s="11"/>
      <c r="E5" s="11"/>
      <c r="F5" s="11"/>
      <c r="G5" s="11"/>
      <c r="H5" s="11"/>
    </row>
    <row r="6" s="1" customFormat="1" ht="16.5" customHeight="1" spans="2:8">
      <c r="B6" s="13"/>
      <c r="C6" s="13"/>
      <c r="D6" s="13"/>
      <c r="E6" s="13"/>
      <c r="F6" s="13"/>
      <c r="G6" s="13"/>
      <c r="H6" s="13"/>
    </row>
    <row r="7" s="1" customFormat="1" ht="30.75" customHeight="1" spans="2:8">
      <c r="B7" s="42" t="s">
        <v>7</v>
      </c>
      <c r="C7" s="43" t="s">
        <v>16</v>
      </c>
      <c r="D7" s="43" t="s">
        <v>17</v>
      </c>
      <c r="E7" s="42" t="s">
        <v>18</v>
      </c>
      <c r="F7" s="42" t="s">
        <v>19</v>
      </c>
      <c r="G7" s="42" t="s">
        <v>20</v>
      </c>
      <c r="H7" s="42" t="s">
        <v>21</v>
      </c>
    </row>
    <row r="8" s="1" customFormat="1" ht="15" spans="2:8">
      <c r="B8" s="44" t="s">
        <v>22</v>
      </c>
      <c r="C8" s="44"/>
      <c r="D8" s="44"/>
      <c r="E8" s="44"/>
      <c r="F8" s="44"/>
      <c r="G8" s="44"/>
      <c r="H8" s="44"/>
    </row>
    <row r="9" s="1" customFormat="1" ht="16.5" spans="2:8">
      <c r="B9" s="45" t="s">
        <v>23</v>
      </c>
      <c r="C9" s="45" t="s">
        <v>24</v>
      </c>
      <c r="D9" s="23">
        <v>2021</v>
      </c>
      <c r="E9" s="24">
        <v>2000</v>
      </c>
      <c r="F9" s="46" t="s">
        <v>25</v>
      </c>
      <c r="G9" s="47">
        <v>1</v>
      </c>
      <c r="H9" s="48">
        <f t="shared" ref="H9:H14" si="0">E9*G9</f>
        <v>2000</v>
      </c>
    </row>
    <row r="10" s="1" customFormat="1" ht="16.5" spans="2:8">
      <c r="B10" s="45" t="s">
        <v>26</v>
      </c>
      <c r="C10" s="45" t="s">
        <v>27</v>
      </c>
      <c r="D10" s="29"/>
      <c r="E10" s="24">
        <v>200</v>
      </c>
      <c r="F10" s="46" t="s">
        <v>28</v>
      </c>
      <c r="G10" s="47">
        <v>32</v>
      </c>
      <c r="H10" s="48">
        <f t="shared" si="0"/>
        <v>6400</v>
      </c>
    </row>
    <row r="11" s="1" customFormat="1" ht="16.5" spans="2:8">
      <c r="B11" s="49" t="s">
        <v>29</v>
      </c>
      <c r="C11" s="49"/>
      <c r="D11" s="49"/>
      <c r="E11" s="49"/>
      <c r="F11" s="49"/>
      <c r="G11" s="49"/>
      <c r="H11" s="50">
        <f>SUM(H9:H10)</f>
        <v>8400</v>
      </c>
    </row>
    <row r="12" s="1" customFormat="1" ht="15" spans="2:8">
      <c r="B12" s="44" t="s">
        <v>30</v>
      </c>
      <c r="C12" s="44"/>
      <c r="D12" s="44"/>
      <c r="E12" s="44"/>
      <c r="F12" s="44"/>
      <c r="G12" s="44"/>
      <c r="H12" s="44"/>
    </row>
    <row r="13" s="1" customFormat="1" ht="16.5" spans="2:8">
      <c r="B13" s="45" t="s">
        <v>23</v>
      </c>
      <c r="C13" s="45" t="s">
        <v>24</v>
      </c>
      <c r="D13" s="23">
        <v>2021</v>
      </c>
      <c r="E13" s="24">
        <v>2000</v>
      </c>
      <c r="F13" s="46" t="s">
        <v>25</v>
      </c>
      <c r="G13" s="47">
        <v>1</v>
      </c>
      <c r="H13" s="48">
        <f t="shared" si="0"/>
        <v>2000</v>
      </c>
    </row>
    <row r="14" s="1" customFormat="1" ht="16.5" spans="2:8">
      <c r="B14" s="45" t="s">
        <v>26</v>
      </c>
      <c r="C14" s="45" t="s">
        <v>27</v>
      </c>
      <c r="D14" s="29"/>
      <c r="E14" s="24">
        <v>200</v>
      </c>
      <c r="F14" s="46" t="s">
        <v>28</v>
      </c>
      <c r="G14" s="47">
        <v>24</v>
      </c>
      <c r="H14" s="48">
        <f t="shared" si="0"/>
        <v>4800</v>
      </c>
    </row>
    <row r="15" s="1" customFormat="1" ht="16.5" spans="2:8">
      <c r="B15" s="49" t="s">
        <v>29</v>
      </c>
      <c r="C15" s="49"/>
      <c r="D15" s="49"/>
      <c r="E15" s="49"/>
      <c r="F15" s="49"/>
      <c r="G15" s="49"/>
      <c r="H15" s="50">
        <f>SUM(H13:H14)</f>
        <v>6800</v>
      </c>
    </row>
    <row r="16" s="1" customFormat="1" ht="15" spans="2:8">
      <c r="B16" s="44" t="s">
        <v>31</v>
      </c>
      <c r="C16" s="44"/>
      <c r="D16" s="44"/>
      <c r="E16" s="44"/>
      <c r="F16" s="44"/>
      <c r="G16" s="44"/>
      <c r="H16" s="44"/>
    </row>
    <row r="17" s="1" customFormat="1" ht="16.5" spans="2:8">
      <c r="B17" s="45" t="s">
        <v>23</v>
      </c>
      <c r="C17" s="45" t="s">
        <v>24</v>
      </c>
      <c r="D17" s="23">
        <v>2021</v>
      </c>
      <c r="E17" s="24">
        <v>2000</v>
      </c>
      <c r="F17" s="46" t="s">
        <v>25</v>
      </c>
      <c r="G17" s="47">
        <v>1</v>
      </c>
      <c r="H17" s="48">
        <f>E17*G17</f>
        <v>2000</v>
      </c>
    </row>
    <row r="18" s="1" customFormat="1" ht="16.5" spans="2:8">
      <c r="B18" s="45" t="s">
        <v>26</v>
      </c>
      <c r="C18" s="45" t="s">
        <v>27</v>
      </c>
      <c r="D18" s="29"/>
      <c r="E18" s="24">
        <v>200</v>
      </c>
      <c r="F18" s="46" t="s">
        <v>28</v>
      </c>
      <c r="G18" s="47">
        <v>30</v>
      </c>
      <c r="H18" s="48">
        <f>E18*G18</f>
        <v>6000</v>
      </c>
    </row>
    <row r="19" s="1" customFormat="1" ht="16.5" spans="2:8">
      <c r="B19" s="49" t="s">
        <v>29</v>
      </c>
      <c r="C19" s="49"/>
      <c r="D19" s="49"/>
      <c r="E19" s="49"/>
      <c r="F19" s="49"/>
      <c r="G19" s="49"/>
      <c r="H19" s="50">
        <f>SUM(H17:H18)</f>
        <v>8000</v>
      </c>
    </row>
    <row r="20" s="1" customFormat="1" ht="15" spans="2:8">
      <c r="B20" s="44" t="s">
        <v>32</v>
      </c>
      <c r="C20" s="44"/>
      <c r="D20" s="44"/>
      <c r="E20" s="44"/>
      <c r="F20" s="44"/>
      <c r="G20" s="44"/>
      <c r="H20" s="44"/>
    </row>
    <row r="21" s="1" customFormat="1" ht="16.5" spans="2:8">
      <c r="B21" s="45" t="s">
        <v>33</v>
      </c>
      <c r="C21" s="45" t="s">
        <v>27</v>
      </c>
      <c r="D21" s="29">
        <v>2021</v>
      </c>
      <c r="E21" s="24">
        <v>150</v>
      </c>
      <c r="F21" s="46" t="s">
        <v>28</v>
      </c>
      <c r="G21" s="47">
        <v>180</v>
      </c>
      <c r="H21" s="48">
        <f>E21*G21</f>
        <v>27000</v>
      </c>
    </row>
    <row r="22" s="1" customFormat="1" ht="16.5" spans="2:8">
      <c r="B22" s="49" t="s">
        <v>29</v>
      </c>
      <c r="C22" s="49"/>
      <c r="D22" s="49"/>
      <c r="E22" s="49"/>
      <c r="F22" s="49"/>
      <c r="G22" s="49"/>
      <c r="H22" s="50">
        <f>SUM(H21:H21)</f>
        <v>27000</v>
      </c>
    </row>
    <row r="23" s="1" customFormat="1" ht="18" spans="2:8">
      <c r="B23" s="51" t="s">
        <v>34</v>
      </c>
      <c r="C23" s="52"/>
      <c r="D23" s="52"/>
      <c r="E23" s="52"/>
      <c r="F23" s="52"/>
      <c r="G23" s="52"/>
      <c r="H23" s="53"/>
    </row>
    <row r="24" s="1" customFormat="1" ht="16.5" spans="2:8">
      <c r="B24" s="54" t="s">
        <v>35</v>
      </c>
      <c r="C24" s="45" t="s">
        <v>36</v>
      </c>
      <c r="D24" s="55">
        <v>2021</v>
      </c>
      <c r="E24" s="56">
        <v>800</v>
      </c>
      <c r="F24" s="55" t="s">
        <v>28</v>
      </c>
      <c r="G24" s="57">
        <v>6</v>
      </c>
      <c r="H24" s="27">
        <f>E24*G24</f>
        <v>4800</v>
      </c>
    </row>
    <row r="25" s="1" customFormat="1" ht="16.5" spans="2:8">
      <c r="B25" s="49" t="s">
        <v>29</v>
      </c>
      <c r="C25" s="49"/>
      <c r="D25" s="49"/>
      <c r="E25" s="49"/>
      <c r="F25" s="49"/>
      <c r="G25" s="49"/>
      <c r="H25" s="50">
        <f>SUM(H24:H24)</f>
        <v>4800</v>
      </c>
    </row>
    <row r="26" s="1" customFormat="1" ht="16.5" spans="2:8">
      <c r="B26" s="58" t="s">
        <v>10</v>
      </c>
      <c r="C26" s="58"/>
      <c r="D26" s="58"/>
      <c r="E26" s="58"/>
      <c r="F26" s="58"/>
      <c r="G26" s="58"/>
      <c r="H26" s="59">
        <f>H19+H15+H11+H22+H25</f>
        <v>55000</v>
      </c>
    </row>
    <row r="27" spans="8:8">
      <c r="H27" s="2" t="s">
        <v>37</v>
      </c>
    </row>
    <row r="30" ht="16.5" spans="2:5">
      <c r="B30" s="36"/>
      <c r="C30" s="37"/>
      <c r="D30" s="37"/>
      <c r="E30" s="38"/>
    </row>
    <row r="31" ht="16.5" spans="2:5">
      <c r="B31" s="7"/>
      <c r="C31" s="39"/>
      <c r="D31" s="39"/>
      <c r="E31" s="40"/>
    </row>
    <row r="32" ht="16.5" spans="2:5">
      <c r="B32" s="7"/>
      <c r="C32" s="39"/>
      <c r="D32" s="39"/>
      <c r="E32" s="40"/>
    </row>
    <row r="33" ht="16.5" spans="2:5">
      <c r="B33" s="7"/>
      <c r="C33" s="39"/>
      <c r="D33" s="39"/>
      <c r="E33" s="40"/>
    </row>
    <row r="34" ht="16.5" spans="2:5">
      <c r="B34" s="7"/>
      <c r="C34" s="39"/>
      <c r="D34" s="39"/>
      <c r="E34" s="40"/>
    </row>
    <row r="35" ht="16.5" spans="2:5">
      <c r="B35" s="7"/>
      <c r="C35" s="41"/>
      <c r="D35" s="41"/>
      <c r="E35" s="40"/>
    </row>
  </sheetData>
  <mergeCells count="15">
    <mergeCell ref="B1:C1"/>
    <mergeCell ref="B8:H8"/>
    <mergeCell ref="B11:G11"/>
    <mergeCell ref="B12:H12"/>
    <mergeCell ref="B15:G15"/>
    <mergeCell ref="B16:H16"/>
    <mergeCell ref="B19:G19"/>
    <mergeCell ref="B20:H20"/>
    <mergeCell ref="B22:G22"/>
    <mergeCell ref="B23:H23"/>
    <mergeCell ref="B25:G25"/>
    <mergeCell ref="B26:G26"/>
    <mergeCell ref="D9:D10"/>
    <mergeCell ref="D13:D14"/>
    <mergeCell ref="D17:D18"/>
  </mergeCells>
  <pageMargins left="0.75" right="0.75" top="1" bottom="1" header="0.3" footer="0.3"/>
  <pageSetup paperSize="9" scale="5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21"/>
  <sheetViews>
    <sheetView zoomScale="80" zoomScaleNormal="80" workbookViewId="0">
      <selection activeCell="F18" sqref="F18"/>
    </sheetView>
  </sheetViews>
  <sheetFormatPr defaultColWidth="8.91666666666667" defaultRowHeight="17.25" outlineLevelCol="7"/>
  <cols>
    <col min="1" max="1" width="5.08333333333333" customWidth="1"/>
    <col min="2" max="2" width="26.0833333333333" style="2" customWidth="1"/>
    <col min="3" max="3" width="49" style="3" customWidth="1"/>
    <col min="4" max="4" width="20.1083333333333" style="3" customWidth="1"/>
    <col min="5" max="5" width="11" style="2" customWidth="1"/>
    <col min="6" max="6" width="8.41666666666667" style="2" customWidth="1"/>
    <col min="7" max="7" width="10.0833333333333" style="2" customWidth="1"/>
    <col min="8" max="8" width="14.9166666666667" style="2" customWidth="1"/>
  </cols>
  <sheetData>
    <row r="1" ht="37.5" customHeight="1" spans="2:8">
      <c r="B1" s="4" t="s">
        <v>0</v>
      </c>
      <c r="C1" s="4"/>
      <c r="D1" s="5"/>
      <c r="E1" s="5"/>
      <c r="F1" s="5"/>
      <c r="G1" s="5"/>
      <c r="H1" s="5"/>
    </row>
    <row r="2" ht="16.5" spans="2:8">
      <c r="B2" s="6" t="s">
        <v>1</v>
      </c>
      <c r="C2" s="7" t="s">
        <v>2</v>
      </c>
      <c r="D2" s="8"/>
      <c r="E2" s="9"/>
      <c r="F2" s="9"/>
      <c r="G2" s="9"/>
      <c r="H2" s="9"/>
    </row>
    <row r="3" ht="16.5" spans="2:8">
      <c r="B3" s="6" t="s">
        <v>3</v>
      </c>
      <c r="C3" s="7" t="s">
        <v>4</v>
      </c>
      <c r="D3" s="10"/>
      <c r="E3" s="9"/>
      <c r="F3" s="9"/>
      <c r="G3" s="9"/>
      <c r="H3" s="9"/>
    </row>
    <row r="4" s="1" customFormat="1" ht="16.5" customHeight="1" spans="2:8">
      <c r="B4" s="11" t="s">
        <v>5</v>
      </c>
      <c r="C4" s="12"/>
      <c r="D4" s="11"/>
      <c r="E4" s="11"/>
      <c r="F4" s="11"/>
      <c r="G4" s="11"/>
      <c r="H4" s="11"/>
    </row>
    <row r="5" s="1" customFormat="1" ht="16.5" customHeight="1" spans="2:8">
      <c r="B5" s="11" t="s">
        <v>6</v>
      </c>
      <c r="C5" s="7"/>
      <c r="D5" s="11"/>
      <c r="E5" s="11"/>
      <c r="F5" s="11"/>
      <c r="G5" s="11"/>
      <c r="H5" s="11"/>
    </row>
    <row r="6" s="1" customFormat="1" ht="16.5" customHeight="1" spans="2:8">
      <c r="B6" s="13"/>
      <c r="C6" s="13"/>
      <c r="D6" s="13"/>
      <c r="E6" s="13"/>
      <c r="F6" s="13"/>
      <c r="G6" s="13"/>
      <c r="H6" s="13"/>
    </row>
    <row r="7" s="1" customFormat="1" ht="39" customHeight="1" spans="2:8">
      <c r="B7" s="14" t="s">
        <v>7</v>
      </c>
      <c r="C7" s="15" t="s">
        <v>16</v>
      </c>
      <c r="D7" s="15" t="s">
        <v>17</v>
      </c>
      <c r="E7" s="16" t="s">
        <v>18</v>
      </c>
      <c r="F7" s="16" t="s">
        <v>19</v>
      </c>
      <c r="G7" s="16" t="s">
        <v>20</v>
      </c>
      <c r="H7" s="17" t="s">
        <v>21</v>
      </c>
    </row>
    <row r="8" ht="33.75" customHeight="1" spans="2:8">
      <c r="B8" s="18" t="s">
        <v>38</v>
      </c>
      <c r="C8" s="19"/>
      <c r="D8" s="19"/>
      <c r="E8" s="19"/>
      <c r="F8" s="19"/>
      <c r="G8" s="19"/>
      <c r="H8" s="20"/>
    </row>
    <row r="9" ht="14.25" spans="2:8">
      <c r="B9" s="21" t="s">
        <v>39</v>
      </c>
      <c r="C9" s="22" t="s">
        <v>40</v>
      </c>
      <c r="D9" s="23">
        <v>2021</v>
      </c>
      <c r="E9" s="24">
        <v>550</v>
      </c>
      <c r="F9" s="25" t="s">
        <v>41</v>
      </c>
      <c r="G9" s="26">
        <v>8</v>
      </c>
      <c r="H9" s="27">
        <f>E9*G9</f>
        <v>4400</v>
      </c>
    </row>
    <row r="10" spans="2:8">
      <c r="B10" s="21" t="s">
        <v>42</v>
      </c>
      <c r="C10" s="28"/>
      <c r="D10" s="29"/>
      <c r="E10" s="24">
        <v>250</v>
      </c>
      <c r="F10" s="25" t="s">
        <v>41</v>
      </c>
      <c r="G10" s="26">
        <v>6</v>
      </c>
      <c r="H10" s="27">
        <f>E10*G10</f>
        <v>1500</v>
      </c>
    </row>
    <row r="11" spans="2:8">
      <c r="B11" s="30" t="s">
        <v>43</v>
      </c>
      <c r="C11" s="28"/>
      <c r="D11" s="29"/>
      <c r="E11" s="31">
        <v>530</v>
      </c>
      <c r="F11" s="25" t="s">
        <v>41</v>
      </c>
      <c r="G11" s="32">
        <v>6</v>
      </c>
      <c r="H11" s="27">
        <f>E11*G11</f>
        <v>3180</v>
      </c>
    </row>
    <row r="12" spans="2:8">
      <c r="B12" s="33" t="s">
        <v>10</v>
      </c>
      <c r="C12" s="34"/>
      <c r="D12" s="34"/>
      <c r="E12" s="34"/>
      <c r="F12" s="34"/>
      <c r="G12" s="34"/>
      <c r="H12" s="35">
        <f>SUM(H9:H11)</f>
        <v>9080</v>
      </c>
    </row>
    <row r="16" ht="16.5" spans="2:5">
      <c r="B16" s="36"/>
      <c r="C16" s="37"/>
      <c r="D16" s="37"/>
      <c r="E16" s="38"/>
    </row>
    <row r="17" ht="16.5" spans="2:5">
      <c r="B17" s="7"/>
      <c r="C17" s="39"/>
      <c r="D17" s="39"/>
      <c r="E17" s="40"/>
    </row>
    <row r="18" ht="16.5" spans="2:5">
      <c r="B18" s="7"/>
      <c r="C18" s="39"/>
      <c r="D18" s="39"/>
      <c r="E18" s="40"/>
    </row>
    <row r="19" ht="16.5" spans="2:5">
      <c r="B19" s="7"/>
      <c r="C19" s="39"/>
      <c r="D19" s="39"/>
      <c r="E19" s="40"/>
    </row>
    <row r="20" ht="16.5" spans="2:5">
      <c r="B20" s="7"/>
      <c r="C20" s="39"/>
      <c r="D20" s="39"/>
      <c r="E20" s="40"/>
    </row>
    <row r="21" ht="16.5" spans="2:5">
      <c r="B21" s="7"/>
      <c r="C21" s="41"/>
      <c r="D21" s="41"/>
      <c r="E21" s="40"/>
    </row>
  </sheetData>
  <mergeCells count="5">
    <mergeCell ref="B1:C1"/>
    <mergeCell ref="B8:H8"/>
    <mergeCell ref="B12:G12"/>
    <mergeCell ref="C9:C11"/>
    <mergeCell ref="D9:D11"/>
  </mergeCells>
  <pageMargins left="0.75" right="0.75" top="1" bottom="1" header="0.3" footer="0.3"/>
  <pageSetup paperSize="9" scale="5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</vt:lpstr>
      <vt:lpstr>Medical</vt:lpstr>
      <vt:lpstr>Staffing Fee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Xxuanゞ</cp:lastModifiedBy>
  <dcterms:created xsi:type="dcterms:W3CDTF">2016-06-29T09:42:00Z</dcterms:created>
  <cp:lastPrinted>2022-11-24T07:38:00Z</cp:lastPrinted>
  <dcterms:modified xsi:type="dcterms:W3CDTF">2024-07-15T05:50:17Z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02EFFE8CAB4A480B88B2CB7479CCA002_13</vt:lpwstr>
  </property>
</Properties>
</file>