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价单&amp;结算单 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<sst xmlns="http://schemas.openxmlformats.org/spreadsheetml/2006/main" count="130" uniqueCount="50">
  <si>
    <t>2024森世海亚ISC2.24上海启动会项目报价单</t>
  </si>
  <si>
    <t>2024森世海亚ISC2.24上海启动会项目结算单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</si>
  <si>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</si>
  <si>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</si>
  <si>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</si>
  <si>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</si>
  <si>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</si>
  <si>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</si>
  <si>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</si>
  <si>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3</t>
  </si>
  <si>
    <t>4</t>
  </si>
  <si>
    <t>总计 Total</t>
  </si>
  <si>
    <t>报价单明细表 Quotation Breakdown</t>
  </si>
  <si>
    <t>结算单明细表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</si>
  <si>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</si>
  <si>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</si>
  <si>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</si>
  <si>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</si>
  <si>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</si>
  <si>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</si>
  <si>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</si>
  <si>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 xml:space="preserve"> 一起走进ISC，即ICS大会热点概览及综述*幻灯30p</t>
  </si>
  <si>
    <t xml:space="preserve"> 一起走进ISC，即ICS大会热点概览及综述*幻灯43p</t>
  </si>
  <si>
    <t>1-1</t>
  </si>
  <si>
    <t>幻灯内容撰写</t>
  </si>
  <si>
    <t>PPT撰写，包括医学编辑及适量文献检索</t>
  </si>
  <si>
    <t>页</t>
  </si>
  <si>
    <t>1-2</t>
  </si>
  <si>
    <t>幻灯美化</t>
  </si>
  <si>
    <t>PPT美化，包括图标重绘、字体设计等</t>
  </si>
  <si>
    <t>1-3</t>
  </si>
  <si>
    <t>幻灯框架</t>
  </si>
  <si>
    <t>根据已有标题提供幻灯大纲</t>
  </si>
  <si>
    <t>套</t>
  </si>
  <si>
    <t>1-4</t>
  </si>
  <si>
    <t>幻灯模板</t>
  </si>
  <si>
    <t>根据已有KV进行排版及PPT母版格式设定</t>
  </si>
  <si>
    <t>Total：</t>
  </si>
  <si>
    <t xml:space="preserve"> ISC中国之声，考虑到何俐老师此次会在ISC上发言，所以想就她的内容有一个国际大会的“中国之声“*幻灯30p</t>
  </si>
  <si>
    <t xml:space="preserve"> ISC中国之声，考虑到何俐老师此次会在ISC上发言，所以想就她的内容有一个国际大会的“中国之声“*幻灯</t>
  </si>
  <si>
    <t>2-1</t>
  </si>
  <si>
    <t>2-2</t>
  </si>
  <si>
    <t>2-3</t>
  </si>
  <si>
    <t>2-4</t>
  </si>
  <si>
    <t>圆桌讨论的话题撰写（预计讨论30min）</t>
  </si>
  <si>
    <t>3-1</t>
  </si>
  <si>
    <t>大纲撰写</t>
  </si>
  <si>
    <t>根据大会相关热点议题撰写大纲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</si>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</sst>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49" fontId="1" fillId="0" borderId="6" xfId="69" applyNumberFormat="1" applyFont="1" applyBorder="1" applyAlignment="1">
      <alignment horizontal="center" vertical="center"/>
    </xf>
    <xf numFmtId="0" fontId="1" fillId="0" borderId="6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179" fontId="1" fillId="0" borderId="2" xfId="69" applyNumberFormat="1" applyFont="1" applyBorder="1"/>
    <xf numFmtId="0" fontId="6" fillId="0" borderId="2" xfId="69" applyFont="1" applyBorder="1" applyAlignment="1">
      <alignment horizontal="right"/>
    </xf>
    <xf numFmtId="179" fontId="6" fillId="0" borderId="2" xfId="69" applyNumberFormat="1" applyFont="1" applyBorder="1"/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Q31"/>
  <sheetViews>
    <sheetView showGridLines="0" tabSelected="1" zoomScale="70" zoomScaleNormal="70" topLeftCell="C1" workbookViewId="0">
      <selection activeCell="K24" sqref="K24:Q24"/>
    </sheetView>
  </sheetViews>
  <sheetFormatPr defaultColWidth="9" defaultRowHeight="17.25"/>
  <cols>
    <col min="1" max="1" width="9.66666666666667" style="1" customWidth="1"/>
    <col min="2" max="2" width="51.2833333333333" style="2" customWidth="1"/>
    <col min="3" max="3" width="51.8333333333333" style="3" customWidth="1"/>
    <col min="4" max="4" width="8.41666666666667" style="4" customWidth="1"/>
    <col min="5" max="5" width="5.91666666666667" style="4" customWidth="1"/>
    <col min="6" max="6" width="9.5" style="4" customWidth="1"/>
    <col min="7" max="7" width="11.5" style="4" customWidth="1"/>
    <col min="8" max="8" width="13.3333333333333" style="2" customWidth="1"/>
    <col min="9" max="9" width="16.1666666666667" style="2" customWidth="1"/>
    <col min="10" max="10" width="6.25" style="2" customWidth="1"/>
    <col min="11" max="11" width="51.075" style="2" customWidth="1"/>
    <col min="12" max="12" width="40.75" style="2" customWidth="1"/>
    <col min="13" max="16" width="9" style="2"/>
    <col min="17" max="17" width="12.5" style="2" customWidth="1"/>
    <col min="18" max="16384" width="9" style="2"/>
  </cols>
  <sheetData>
    <row r="1" spans="10:16">
      <c r="J1" s="1"/>
      <c r="L1" s="3"/>
      <c r="M1" s="4"/>
      <c r="N1" s="4"/>
      <c r="O1" s="4"/>
      <c r="P1" s="4"/>
    </row>
    <row r="2" ht="22.5" spans="1:15">
      <c r="A2" s="5" t="s">
        <v>0</v>
      </c>
      <c r="B2" s="5"/>
      <c r="C2" s="5"/>
      <c r="D2" s="6"/>
      <c r="E2" s="7"/>
      <c r="G2" s="2"/>
      <c r="J2" s="5" t="s">
        <v>1</v>
      </c>
      <c r="K2" s="5"/>
      <c r="L2" s="5"/>
      <c r="M2" s="6"/>
      <c r="N2" s="7"/>
      <c r="O2" s="4"/>
    </row>
    <row r="3" ht="34.5" spans="1:15">
      <c r="A3" s="8"/>
      <c r="B3" s="9" t="s">
        <v>2</v>
      </c>
      <c r="C3" s="10" t="s">
        <v>3</v>
      </c>
      <c r="G3" s="2"/>
      <c r="J3" s="8"/>
      <c r="K3" s="9" t="s">
        <v>2</v>
      </c>
      <c r="L3" s="10" t="s">
        <v>3</v>
      </c>
      <c r="M3" s="4"/>
      <c r="N3" s="4"/>
      <c r="O3" s="4"/>
    </row>
    <row r="4" ht="18" spans="1:15">
      <c r="A4" s="11" t="s">
        <v>4</v>
      </c>
      <c r="B4" s="12" t="s">
        <v>5</v>
      </c>
      <c r="C4" s="13" t="s">
        <v>6</v>
      </c>
      <c r="D4" s="14"/>
      <c r="F4" s="15"/>
      <c r="G4" s="2"/>
      <c r="J4" s="11" t="s">
        <v>4</v>
      </c>
      <c r="K4" s="12" t="s">
        <v>5</v>
      </c>
      <c r="L4" s="13" t="s">
        <v>6</v>
      </c>
      <c r="M4" s="14"/>
      <c r="N4" s="4"/>
      <c r="O4" s="15"/>
    </row>
    <row r="5" spans="1:15">
      <c r="A5" s="16" t="s">
        <v>7</v>
      </c>
      <c r="B5" s="17" t="str">
        <f>B12</f>
        <v> 一起走进ISC，即ICS大会热点概览及综述*幻灯30p</v>
      </c>
      <c r="C5" s="18">
        <f>H17</f>
        <v>31300</v>
      </c>
      <c r="D5" s="19"/>
      <c r="G5" s="2"/>
      <c r="J5" s="16" t="s">
        <v>7</v>
      </c>
      <c r="K5" s="17" t="str">
        <f>K12</f>
        <v> 一起走进ISC，即ICS大会热点概览及综述*幻灯43p</v>
      </c>
      <c r="L5" s="18">
        <f>Q17</f>
        <v>43650</v>
      </c>
      <c r="M5" s="19"/>
      <c r="N5" s="4"/>
      <c r="O5" s="4"/>
    </row>
    <row r="6" ht="34.5" spans="1:15">
      <c r="A6" s="16" t="s">
        <v>8</v>
      </c>
      <c r="B6" s="17" t="str">
        <f>B18</f>
        <v> ISC中国之声，考虑到何俐老师此次会在ISC上发言，所以想就她的内容有一个国际大会的“中国之声“*幻灯30p</v>
      </c>
      <c r="C6" s="18">
        <f>H23</f>
        <v>31300</v>
      </c>
      <c r="D6" s="14"/>
      <c r="G6" s="2"/>
      <c r="J6" s="16" t="s">
        <v>8</v>
      </c>
      <c r="K6" s="17" t="str">
        <f>K18</f>
        <v> ISC中国之声，考虑到何俐老师此次会在ISC上发言，所以想就她的内容有一个国际大会的“中国之声“*幻灯</v>
      </c>
      <c r="L6" s="18">
        <f>Q23</f>
        <v>0</v>
      </c>
      <c r="M6" s="14"/>
      <c r="N6" s="4"/>
      <c r="O6" s="4"/>
    </row>
    <row r="7" spans="1:15">
      <c r="A7" s="16" t="s">
        <v>9</v>
      </c>
      <c r="B7" s="17" t="str">
        <f>B24</f>
        <v>圆桌讨论的话题撰写（预计讨论30min）</v>
      </c>
      <c r="C7" s="18">
        <f>H26</f>
        <v>3000</v>
      </c>
      <c r="D7" s="14"/>
      <c r="G7" s="2"/>
      <c r="J7" s="16" t="s">
        <v>9</v>
      </c>
      <c r="K7" s="17" t="str">
        <f>K24</f>
        <v>圆桌讨论的话题撰写（预计讨论30min）</v>
      </c>
      <c r="L7" s="18">
        <f>Q26</f>
        <v>3000</v>
      </c>
      <c r="M7" s="14"/>
      <c r="N7" s="4"/>
      <c r="O7" s="4"/>
    </row>
    <row r="8" spans="1:15">
      <c r="A8" s="16" t="s">
        <v>10</v>
      </c>
      <c r="B8" s="17" t="str">
        <f>B28</f>
        <v>税 Tax</v>
      </c>
      <c r="C8" s="18">
        <f>H29</f>
        <v>3936</v>
      </c>
      <c r="D8" s="14"/>
      <c r="G8" s="2"/>
      <c r="J8" s="16" t="s">
        <v>10</v>
      </c>
      <c r="K8" s="17" t="str">
        <f>K28</f>
        <v>税 Tax</v>
      </c>
      <c r="L8" s="18">
        <f>Q29</f>
        <v>2799</v>
      </c>
      <c r="M8" s="14"/>
      <c r="N8" s="4"/>
      <c r="O8" s="4"/>
    </row>
    <row r="9" ht="18" spans="1:15">
      <c r="A9" s="20"/>
      <c r="B9" s="21" t="s">
        <v>11</v>
      </c>
      <c r="C9" s="22">
        <f>SUM(C5:C8)</f>
        <v>69536</v>
      </c>
      <c r="D9" s="14"/>
      <c r="G9" s="2"/>
      <c r="J9" s="20"/>
      <c r="K9" s="21" t="s">
        <v>11</v>
      </c>
      <c r="L9" s="22">
        <f>SUM(L5:L8)</f>
        <v>49449</v>
      </c>
      <c r="M9" s="14"/>
      <c r="N9" s="4"/>
      <c r="O9" s="4"/>
    </row>
    <row r="10" ht="22.5" spans="1:15">
      <c r="A10" s="8"/>
      <c r="B10" s="23" t="s">
        <v>12</v>
      </c>
      <c r="C10" s="24"/>
      <c r="D10" s="14"/>
      <c r="G10" s="2"/>
      <c r="J10" s="8"/>
      <c r="K10" s="23" t="s">
        <v>13</v>
      </c>
      <c r="L10" s="24"/>
      <c r="M10" s="14"/>
      <c r="N10" s="4"/>
      <c r="O10" s="4"/>
    </row>
    <row r="11" ht="30" spans="1:17">
      <c r="A11" s="25" t="s">
        <v>14</v>
      </c>
      <c r="B11" s="26" t="s">
        <v>15</v>
      </c>
      <c r="C11" s="26"/>
      <c r="D11" s="27" t="s">
        <v>16</v>
      </c>
      <c r="E11" s="27" t="s">
        <v>17</v>
      </c>
      <c r="F11" s="28" t="s">
        <v>18</v>
      </c>
      <c r="G11" s="28" t="s">
        <v>19</v>
      </c>
      <c r="H11" s="29" t="s">
        <v>20</v>
      </c>
      <c r="J11" s="25" t="s">
        <v>14</v>
      </c>
      <c r="K11" s="26" t="s">
        <v>15</v>
      </c>
      <c r="L11" s="26"/>
      <c r="M11" s="27" t="s">
        <v>16</v>
      </c>
      <c r="N11" s="27" t="s">
        <v>17</v>
      </c>
      <c r="O11" s="28" t="s">
        <v>18</v>
      </c>
      <c r="P11" s="28" t="s">
        <v>19</v>
      </c>
      <c r="Q11" s="29" t="s">
        <v>20</v>
      </c>
    </row>
    <row r="12" ht="18" spans="1:17">
      <c r="A12" s="30">
        <v>1</v>
      </c>
      <c r="B12" s="31" t="s">
        <v>21</v>
      </c>
      <c r="C12" s="32"/>
      <c r="D12" s="32"/>
      <c r="E12" s="32"/>
      <c r="F12" s="32"/>
      <c r="G12" s="32"/>
      <c r="H12" s="33"/>
      <c r="J12" s="30">
        <v>1</v>
      </c>
      <c r="K12" s="31" t="s">
        <v>22</v>
      </c>
      <c r="L12" s="32"/>
      <c r="M12" s="32"/>
      <c r="N12" s="32"/>
      <c r="O12" s="32"/>
      <c r="P12" s="32"/>
      <c r="Q12" s="33"/>
    </row>
    <row r="13" spans="1:17">
      <c r="A13" s="34" t="s">
        <v>23</v>
      </c>
      <c r="B13" s="35" t="s">
        <v>24</v>
      </c>
      <c r="C13" s="36" t="s">
        <v>25</v>
      </c>
      <c r="D13" s="37" t="s">
        <v>26</v>
      </c>
      <c r="E13" s="38">
        <v>1</v>
      </c>
      <c r="F13" s="39">
        <v>30</v>
      </c>
      <c r="G13" s="39">
        <v>850</v>
      </c>
      <c r="H13" s="40">
        <f>F13*E13*G13</f>
        <v>25500</v>
      </c>
      <c r="J13" s="34" t="s">
        <v>23</v>
      </c>
      <c r="K13" s="35" t="s">
        <v>24</v>
      </c>
      <c r="L13" s="36" t="s">
        <v>25</v>
      </c>
      <c r="M13" s="37" t="s">
        <v>26</v>
      </c>
      <c r="N13" s="38">
        <v>1</v>
      </c>
      <c r="O13" s="39">
        <v>43</v>
      </c>
      <c r="P13" s="39">
        <v>850</v>
      </c>
      <c r="Q13" s="40">
        <f t="shared" ref="Q13:Q16" si="0">O13*N13*P13</f>
        <v>36550</v>
      </c>
    </row>
    <row r="14" spans="1:17">
      <c r="A14" s="34" t="s">
        <v>27</v>
      </c>
      <c r="B14" s="41" t="s">
        <v>28</v>
      </c>
      <c r="C14" s="36" t="s">
        <v>29</v>
      </c>
      <c r="D14" s="37" t="s">
        <v>26</v>
      </c>
      <c r="E14" s="38">
        <v>1</v>
      </c>
      <c r="F14" s="39">
        <v>30</v>
      </c>
      <c r="G14" s="39">
        <v>100</v>
      </c>
      <c r="H14" s="40">
        <f t="shared" ref="H14:H22" si="1">F14*E14*G14</f>
        <v>3000</v>
      </c>
      <c r="J14" s="34" t="s">
        <v>27</v>
      </c>
      <c r="K14" s="41" t="s">
        <v>28</v>
      </c>
      <c r="L14" s="36" t="s">
        <v>29</v>
      </c>
      <c r="M14" s="37" t="s">
        <v>26</v>
      </c>
      <c r="N14" s="38">
        <v>1</v>
      </c>
      <c r="O14" s="39">
        <v>43</v>
      </c>
      <c r="P14" s="39">
        <v>100</v>
      </c>
      <c r="Q14" s="40">
        <f t="shared" si="0"/>
        <v>4300</v>
      </c>
    </row>
    <row r="15" spans="1:17">
      <c r="A15" s="34" t="s">
        <v>30</v>
      </c>
      <c r="B15" s="35" t="s">
        <v>31</v>
      </c>
      <c r="C15" s="36" t="s">
        <v>32</v>
      </c>
      <c r="D15" s="37" t="s">
        <v>33</v>
      </c>
      <c r="E15" s="38">
        <v>1</v>
      </c>
      <c r="F15" s="39">
        <v>1</v>
      </c>
      <c r="G15" s="39">
        <v>2000</v>
      </c>
      <c r="H15" s="40">
        <f t="shared" si="1"/>
        <v>2000</v>
      </c>
      <c r="J15" s="34" t="s">
        <v>30</v>
      </c>
      <c r="K15" s="35" t="s">
        <v>31</v>
      </c>
      <c r="L15" s="36" t="s">
        <v>32</v>
      </c>
      <c r="M15" s="37" t="s">
        <v>33</v>
      </c>
      <c r="N15" s="38">
        <v>1</v>
      </c>
      <c r="O15" s="39">
        <v>1</v>
      </c>
      <c r="P15" s="39">
        <v>2000</v>
      </c>
      <c r="Q15" s="40">
        <f t="shared" si="0"/>
        <v>2000</v>
      </c>
    </row>
    <row r="16" spans="1:17">
      <c r="A16" s="34" t="s">
        <v>34</v>
      </c>
      <c r="B16" s="41" t="s">
        <v>35</v>
      </c>
      <c r="C16" s="36" t="s">
        <v>36</v>
      </c>
      <c r="D16" s="37" t="s">
        <v>33</v>
      </c>
      <c r="E16" s="38">
        <v>1</v>
      </c>
      <c r="F16" s="39">
        <v>1</v>
      </c>
      <c r="G16" s="39">
        <v>800</v>
      </c>
      <c r="H16" s="40">
        <f t="shared" si="1"/>
        <v>800</v>
      </c>
      <c r="J16" s="34" t="s">
        <v>34</v>
      </c>
      <c r="K16" s="41" t="s">
        <v>35</v>
      </c>
      <c r="L16" s="36" t="s">
        <v>36</v>
      </c>
      <c r="M16" s="37" t="s">
        <v>33</v>
      </c>
      <c r="N16" s="38">
        <v>1</v>
      </c>
      <c r="O16" s="39">
        <v>1</v>
      </c>
      <c r="P16" s="39">
        <v>800</v>
      </c>
      <c r="Q16" s="40">
        <f t="shared" si="0"/>
        <v>800</v>
      </c>
    </row>
    <row r="17" spans="1:17">
      <c r="A17" s="42" t="s">
        <v>37</v>
      </c>
      <c r="B17" s="42"/>
      <c r="C17" s="42"/>
      <c r="D17" s="42"/>
      <c r="E17" s="42"/>
      <c r="F17" s="42"/>
      <c r="G17" s="42"/>
      <c r="H17" s="43">
        <f>SUM(H13:H16)</f>
        <v>31300</v>
      </c>
      <c r="J17" s="42" t="s">
        <v>37</v>
      </c>
      <c r="K17" s="42"/>
      <c r="L17" s="42"/>
      <c r="M17" s="42"/>
      <c r="N17" s="42"/>
      <c r="O17" s="42"/>
      <c r="P17" s="42"/>
      <c r="Q17" s="43">
        <f>SUM(Q13:Q16)</f>
        <v>43650</v>
      </c>
    </row>
    <row r="18" ht="18" spans="1:17">
      <c r="A18" s="30">
        <v>2</v>
      </c>
      <c r="B18" s="31" t="s">
        <v>38</v>
      </c>
      <c r="C18" s="32"/>
      <c r="D18" s="32"/>
      <c r="E18" s="32"/>
      <c r="F18" s="32"/>
      <c r="G18" s="32"/>
      <c r="H18" s="33"/>
      <c r="J18" s="30">
        <v>2</v>
      </c>
      <c r="K18" s="31" t="s">
        <v>39</v>
      </c>
      <c r="L18" s="32"/>
      <c r="M18" s="32"/>
      <c r="N18" s="32"/>
      <c r="O18" s="32"/>
      <c r="P18" s="32"/>
      <c r="Q18" s="33"/>
    </row>
    <row r="19" spans="1:17">
      <c r="A19" s="34" t="s">
        <v>40</v>
      </c>
      <c r="B19" s="35" t="s">
        <v>24</v>
      </c>
      <c r="C19" s="36" t="s">
        <v>25</v>
      </c>
      <c r="D19" s="37" t="s">
        <v>26</v>
      </c>
      <c r="E19" s="38">
        <v>1</v>
      </c>
      <c r="F19" s="39">
        <v>30</v>
      </c>
      <c r="G19" s="39">
        <v>850</v>
      </c>
      <c r="H19" s="40">
        <f t="shared" si="1"/>
        <v>25500</v>
      </c>
      <c r="J19" s="34" t="s">
        <v>40</v>
      </c>
      <c r="K19" s="35" t="s">
        <v>24</v>
      </c>
      <c r="L19" s="36" t="s">
        <v>25</v>
      </c>
      <c r="M19" s="37" t="s">
        <v>26</v>
      </c>
      <c r="N19" s="38">
        <v>0</v>
      </c>
      <c r="O19" s="39">
        <v>30</v>
      </c>
      <c r="P19" s="39">
        <v>850</v>
      </c>
      <c r="Q19" s="40">
        <f t="shared" ref="Q19:Q22" si="2">O19*N19*P19</f>
        <v>0</v>
      </c>
    </row>
    <row r="20" spans="1:17">
      <c r="A20" s="34" t="s">
        <v>41</v>
      </c>
      <c r="B20" s="41" t="s">
        <v>28</v>
      </c>
      <c r="C20" s="36" t="s">
        <v>29</v>
      </c>
      <c r="D20" s="37" t="s">
        <v>26</v>
      </c>
      <c r="E20" s="38">
        <v>1</v>
      </c>
      <c r="F20" s="39">
        <v>30</v>
      </c>
      <c r="G20" s="39">
        <v>100</v>
      </c>
      <c r="H20" s="40">
        <f t="shared" si="1"/>
        <v>3000</v>
      </c>
      <c r="J20" s="34" t="s">
        <v>41</v>
      </c>
      <c r="K20" s="41" t="s">
        <v>28</v>
      </c>
      <c r="L20" s="36" t="s">
        <v>29</v>
      </c>
      <c r="M20" s="37" t="s">
        <v>26</v>
      </c>
      <c r="N20" s="38">
        <v>0</v>
      </c>
      <c r="O20" s="39">
        <v>30</v>
      </c>
      <c r="P20" s="39">
        <v>100</v>
      </c>
      <c r="Q20" s="40">
        <f t="shared" si="2"/>
        <v>0</v>
      </c>
    </row>
    <row r="21" spans="1:17">
      <c r="A21" s="34" t="s">
        <v>42</v>
      </c>
      <c r="B21" s="35" t="s">
        <v>31</v>
      </c>
      <c r="C21" s="36" t="s">
        <v>32</v>
      </c>
      <c r="D21" s="37" t="s">
        <v>33</v>
      </c>
      <c r="E21" s="38">
        <v>1</v>
      </c>
      <c r="F21" s="39">
        <v>1</v>
      </c>
      <c r="G21" s="39">
        <v>2000</v>
      </c>
      <c r="H21" s="40">
        <f t="shared" si="1"/>
        <v>2000</v>
      </c>
      <c r="J21" s="34" t="s">
        <v>42</v>
      </c>
      <c r="K21" s="35" t="s">
        <v>31</v>
      </c>
      <c r="L21" s="36" t="s">
        <v>32</v>
      </c>
      <c r="M21" s="37" t="s">
        <v>33</v>
      </c>
      <c r="N21" s="38">
        <v>0</v>
      </c>
      <c r="O21" s="39">
        <v>1</v>
      </c>
      <c r="P21" s="39">
        <v>2000</v>
      </c>
      <c r="Q21" s="40">
        <f t="shared" si="2"/>
        <v>0</v>
      </c>
    </row>
    <row r="22" spans="1:17">
      <c r="A22" s="34" t="s">
        <v>43</v>
      </c>
      <c r="B22" s="41" t="s">
        <v>35</v>
      </c>
      <c r="C22" s="36" t="s">
        <v>36</v>
      </c>
      <c r="D22" s="37" t="s">
        <v>33</v>
      </c>
      <c r="E22" s="38">
        <v>1</v>
      </c>
      <c r="F22" s="39">
        <v>1</v>
      </c>
      <c r="G22" s="39">
        <v>800</v>
      </c>
      <c r="H22" s="40">
        <f t="shared" si="1"/>
        <v>800</v>
      </c>
      <c r="J22" s="34" t="s">
        <v>43</v>
      </c>
      <c r="K22" s="41" t="s">
        <v>35</v>
      </c>
      <c r="L22" s="36" t="s">
        <v>36</v>
      </c>
      <c r="M22" s="37" t="s">
        <v>33</v>
      </c>
      <c r="N22" s="38">
        <v>0</v>
      </c>
      <c r="O22" s="39">
        <v>1</v>
      </c>
      <c r="P22" s="39">
        <v>800</v>
      </c>
      <c r="Q22" s="40">
        <f t="shared" si="2"/>
        <v>0</v>
      </c>
    </row>
    <row r="23" spans="1:17">
      <c r="A23" s="42" t="s">
        <v>37</v>
      </c>
      <c r="B23" s="42"/>
      <c r="C23" s="42"/>
      <c r="D23" s="42"/>
      <c r="E23" s="42"/>
      <c r="F23" s="42"/>
      <c r="G23" s="42"/>
      <c r="H23" s="43">
        <f>SUM(H19:H22)</f>
        <v>31300</v>
      </c>
      <c r="J23" s="42" t="s">
        <v>37</v>
      </c>
      <c r="K23" s="42"/>
      <c r="L23" s="42"/>
      <c r="M23" s="42"/>
      <c r="N23" s="42"/>
      <c r="O23" s="42"/>
      <c r="P23" s="42"/>
      <c r="Q23" s="43">
        <f>SUM(Q19:Q22)</f>
        <v>0</v>
      </c>
    </row>
    <row r="24" ht="18" spans="1:17">
      <c r="A24" s="30">
        <v>3</v>
      </c>
      <c r="B24" s="31" t="s">
        <v>44</v>
      </c>
      <c r="C24" s="32"/>
      <c r="D24" s="32"/>
      <c r="E24" s="32"/>
      <c r="F24" s="32"/>
      <c r="G24" s="32"/>
      <c r="H24" s="33"/>
      <c r="J24" s="30">
        <v>3</v>
      </c>
      <c r="K24" s="31" t="s">
        <v>44</v>
      </c>
      <c r="L24" s="32"/>
      <c r="M24" s="32"/>
      <c r="N24" s="32"/>
      <c r="O24" s="32"/>
      <c r="P24" s="32"/>
      <c r="Q24" s="33"/>
    </row>
    <row r="25" spans="1:17">
      <c r="A25" s="34" t="s">
        <v>45</v>
      </c>
      <c r="B25" s="35" t="s">
        <v>46</v>
      </c>
      <c r="C25" s="36" t="s">
        <v>47</v>
      </c>
      <c r="D25" s="37" t="s">
        <v>33</v>
      </c>
      <c r="E25" s="38">
        <v>1</v>
      </c>
      <c r="F25" s="39">
        <v>1</v>
      </c>
      <c r="G25" s="39">
        <v>3000</v>
      </c>
      <c r="H25" s="40">
        <f>F25*E25*G25</f>
        <v>3000</v>
      </c>
      <c r="J25" s="34" t="s">
        <v>45</v>
      </c>
      <c r="K25" s="35" t="s">
        <v>46</v>
      </c>
      <c r="L25" s="36" t="s">
        <v>47</v>
      </c>
      <c r="M25" s="37" t="s">
        <v>33</v>
      </c>
      <c r="N25" s="38">
        <v>1</v>
      </c>
      <c r="O25" s="39">
        <v>1</v>
      </c>
      <c r="P25" s="39">
        <v>3000</v>
      </c>
      <c r="Q25" s="40">
        <f>O25*N25*P25</f>
        <v>3000</v>
      </c>
    </row>
    <row r="26" spans="1:17">
      <c r="A26" s="42" t="s">
        <v>37</v>
      </c>
      <c r="B26" s="42"/>
      <c r="C26" s="42"/>
      <c r="D26" s="42"/>
      <c r="E26" s="42"/>
      <c r="F26" s="42"/>
      <c r="G26" s="42"/>
      <c r="H26" s="43">
        <f>SUM(H25:H25)</f>
        <v>3000</v>
      </c>
      <c r="J26" s="42" t="s">
        <v>37</v>
      </c>
      <c r="K26" s="42"/>
      <c r="L26" s="42"/>
      <c r="M26" s="42"/>
      <c r="N26" s="42"/>
      <c r="O26" s="42"/>
      <c r="P26" s="42"/>
      <c r="Q26" s="43">
        <f>SUM(Q25:Q25)</f>
        <v>3000</v>
      </c>
    </row>
    <row r="27" ht="18" spans="1:17">
      <c r="A27" s="44" t="s">
        <v>37</v>
      </c>
      <c r="B27" s="44"/>
      <c r="C27" s="44"/>
      <c r="D27" s="44"/>
      <c r="E27" s="44"/>
      <c r="F27" s="44"/>
      <c r="G27" s="44"/>
      <c r="H27" s="45">
        <f>H23+H26+H17</f>
        <v>65600</v>
      </c>
      <c r="J27" s="44" t="s">
        <v>37</v>
      </c>
      <c r="K27" s="44"/>
      <c r="L27" s="44"/>
      <c r="M27" s="44"/>
      <c r="N27" s="44"/>
      <c r="O27" s="44"/>
      <c r="P27" s="44"/>
      <c r="Q27" s="45">
        <f>Q23+Q26+Q17</f>
        <v>46650</v>
      </c>
    </row>
    <row r="28" ht="18" spans="1:17">
      <c r="A28" s="30">
        <v>4</v>
      </c>
      <c r="B28" s="46" t="s">
        <v>48</v>
      </c>
      <c r="C28" s="47">
        <v>0.06</v>
      </c>
      <c r="D28" s="30"/>
      <c r="E28" s="48"/>
      <c r="F28" s="49"/>
      <c r="G28" s="49"/>
      <c r="H28" s="50"/>
      <c r="J28" s="30">
        <v>4</v>
      </c>
      <c r="K28" s="46" t="s">
        <v>48</v>
      </c>
      <c r="L28" s="47">
        <v>0.06</v>
      </c>
      <c r="M28" s="30"/>
      <c r="N28" s="48"/>
      <c r="O28" s="49"/>
      <c r="P28" s="49"/>
      <c r="Q28" s="50"/>
    </row>
    <row r="29" ht="18" spans="1:17">
      <c r="A29" s="51" t="s">
        <v>37</v>
      </c>
      <c r="B29" s="51"/>
      <c r="C29" s="51"/>
      <c r="D29" s="52"/>
      <c r="E29" s="51"/>
      <c r="F29" s="51"/>
      <c r="G29" s="51"/>
      <c r="H29" s="53">
        <f>H27*C28</f>
        <v>3936</v>
      </c>
      <c r="J29" s="51" t="s">
        <v>37</v>
      </c>
      <c r="K29" s="51"/>
      <c r="L29" s="51"/>
      <c r="M29" s="52"/>
      <c r="N29" s="51"/>
      <c r="O29" s="51"/>
      <c r="P29" s="51"/>
      <c r="Q29" s="53">
        <f>Q27*L28</f>
        <v>2799</v>
      </c>
    </row>
    <row r="30" ht="16.5" spans="1:17">
      <c r="A30" s="54"/>
      <c r="B30" s="54"/>
      <c r="C30" s="54"/>
      <c r="D30" s="54"/>
      <c r="E30" s="54"/>
      <c r="F30" s="54"/>
      <c r="G30" s="54"/>
      <c r="H30" s="54"/>
      <c r="J30" s="54"/>
      <c r="K30" s="54"/>
      <c r="L30" s="54"/>
      <c r="M30" s="54"/>
      <c r="N30" s="54"/>
      <c r="O30" s="54"/>
      <c r="P30" s="54"/>
      <c r="Q30" s="54"/>
    </row>
    <row r="31" ht="18" spans="1:17">
      <c r="A31" s="55" t="s">
        <v>49</v>
      </c>
      <c r="B31" s="55"/>
      <c r="C31" s="55"/>
      <c r="D31" s="55"/>
      <c r="E31" s="55"/>
      <c r="F31" s="55"/>
      <c r="G31" s="55"/>
      <c r="H31" s="56">
        <f>H27+H29</f>
        <v>69536</v>
      </c>
      <c r="J31" s="55" t="s">
        <v>49</v>
      </c>
      <c r="K31" s="55"/>
      <c r="L31" s="55"/>
      <c r="M31" s="55"/>
      <c r="N31" s="55"/>
      <c r="O31" s="55"/>
      <c r="P31" s="55"/>
      <c r="Q31" s="56">
        <f>Q27+Q29</f>
        <v>49449</v>
      </c>
    </row>
  </sheetData>
  <mergeCells count="22">
    <mergeCell ref="A2:C2"/>
    <mergeCell ref="J2:L2"/>
    <mergeCell ref="B12:H12"/>
    <mergeCell ref="K12:Q12"/>
    <mergeCell ref="A17:G17"/>
    <mergeCell ref="J17:P17"/>
    <mergeCell ref="B18:H18"/>
    <mergeCell ref="K18:Q18"/>
    <mergeCell ref="A23:G23"/>
    <mergeCell ref="J23:P23"/>
    <mergeCell ref="B24:H24"/>
    <mergeCell ref="K24:Q24"/>
    <mergeCell ref="A26:G26"/>
    <mergeCell ref="J26:P26"/>
    <mergeCell ref="A27:G27"/>
    <mergeCell ref="J27:P27"/>
    <mergeCell ref="A29:G29"/>
    <mergeCell ref="J29:P29"/>
    <mergeCell ref="A30:H30"/>
    <mergeCell ref="J30:Q30"/>
    <mergeCell ref="A31:G31"/>
    <mergeCell ref="J31:P31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报价单&amp;结算单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kyle.zhang</cp:lastModifiedBy>
  <dcterms:created xsi:type="dcterms:W3CDTF">2014-02-13T00:04:00Z</dcterms:created>
  <cp:lastPrinted>2021-10-25T18:19:00Z</cp:lastPrinted>
  <dcterms:modified xsi:type="dcterms:W3CDTF">2024-05-27T05:28:08Z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C9399353CD5B405C9F312E616748E27A_13</vt:lpwstr>
  </property>
  <property fmtid="{D5CDD505-2E9C-101B-9397-08002B2CF9AE}" pid="10" name="KSOProductBuildVer">
    <vt:lpwstr>2052-12.1.0.15712</vt:lpwstr>
  </property>
</Properties>
</file>