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2185" windowHeight="9060"/>
  </bookViews>
  <sheets>
    <sheet name="报价单 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5" l="1"/>
  <c r="H30" i="5"/>
  <c r="H28" i="5"/>
  <c r="H27" i="5"/>
  <c r="H26" i="5"/>
  <c r="H24" i="5"/>
  <c r="H23" i="5"/>
  <c r="H22" i="5"/>
  <c r="H20" i="5"/>
  <c r="H19" i="5"/>
  <c r="H18" i="5"/>
  <c r="H16" i="5"/>
  <c r="H15" i="5"/>
  <c r="H14" i="5"/>
  <c r="C10" i="5"/>
  <c r="C9" i="5"/>
  <c r="B9" i="5"/>
  <c r="C8" i="5"/>
  <c r="B8" i="5"/>
  <c r="C7" i="5"/>
  <c r="B7" i="5"/>
  <c r="C6" i="5"/>
  <c r="B6" i="5"/>
  <c r="C5" i="5"/>
  <c r="B5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2" authorId="0" shape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2" authorId="0" shape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2" authorId="1" shape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<sst xmlns="http://schemas.openxmlformats.org/spreadsheetml/2006/main" count="55" uniqueCount="36">
  <si>
    <t>2024森世海亚金纳多30周年峰会医学内容制作项目报价单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</si>
  <si>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</si>
  <si>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</si>
  <si>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</si>
  <si>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</si>
  <si>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</si>
  <si>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</si>
  <si>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</si>
  <si>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</si>
  <si>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</si>
  <si>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</si>
  <si>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</si>
  <si>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</si>
  <si>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</si>
  <si>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</si>
  <si>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神内在认知方面的内容幻灯*预估30页</t>
  </si>
  <si>
    <t>1-1</t>
  </si>
  <si>
    <t>幻灯内容撰写</t>
  </si>
  <si>
    <t>PPT撰写，包括医学编辑及适量文献检索</t>
  </si>
  <si>
    <t>页</t>
  </si>
  <si>
    <t>1-2</t>
  </si>
  <si>
    <t>幻灯美化</t>
  </si>
  <si>
    <t>PPT美化，包括图标重绘、字体设计等</t>
  </si>
  <si>
    <t>Total：</t>
  </si>
  <si>
    <t>耳鼻喉在认知方面的内容幻灯*预估30页</t>
  </si>
  <si>
    <t>2-1</t>
  </si>
  <si>
    <t>2-2</t>
  </si>
  <si>
    <t>眼科在认知方面的内容幻灯*预估30页</t>
  </si>
  <si>
    <t>3-1</t>
  </si>
  <si>
    <t>3-2</t>
  </si>
  <si>
    <t>圆桌讨论</t>
  </si>
  <si>
    <t>4-1</t>
  </si>
  <si>
    <t>问题提纲及讨论重点（预计3-4个话题讨论20分钟左右）</t>
  </si>
  <si>
    <t>小时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</si>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</sst>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8" formatCode="_(* #,##0.00_);_(* \(#,##0.00\);_(* &quot;-&quot;??_);_(@_)"/>
    <numFmt numFmtId="179" formatCode="0_);\(0\)"/>
    <numFmt numFmtId="180" formatCode="#,##0.00_ "/>
    <numFmt numFmtId="181" formatCode="0.00_ "/>
    <numFmt numFmtId="182" formatCode="#,##0.00_ ;[Red]\-#,##0.00\ "/>
  </numFmts>
  <fonts count="23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20"/>
      <name val="Calibri"/>
      <family val="2"/>
    </font>
    <font>
      <sz val="11"/>
      <color indexed="8"/>
      <name val="宋体"/>
      <charset val="134"/>
    </font>
    <font>
      <sz val="11"/>
      <color indexed="17"/>
      <name val="ＭＳ Ｐゴシック"/>
      <family val="2"/>
    </font>
    <font>
      <sz val="11"/>
      <color indexed="17"/>
      <name val="Calibri"/>
      <family val="2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178" fontId="22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>
      <alignment vertical="top"/>
    </xf>
    <xf numFmtId="0" fontId="13" fillId="0" borderId="0">
      <alignment vertical="top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top"/>
    </xf>
    <xf numFmtId="0" fontId="13" fillId="0" borderId="0"/>
    <xf numFmtId="0" fontId="22" fillId="0" borderId="0"/>
    <xf numFmtId="0" fontId="18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14" fillId="0" borderId="0">
      <alignment vertical="top"/>
    </xf>
  </cellStyleXfs>
  <cellXfs count="5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8" fontId="1" fillId="0" borderId="2" xfId="1" applyFont="1" applyBorder="1" applyAlignment="1"/>
    <xf numFmtId="43" fontId="1" fillId="0" borderId="0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8" fontId="6" fillId="0" borderId="2" xfId="1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9" fontId="7" fillId="4" borderId="2" xfId="0" applyNumberFormat="1" applyFont="1" applyFill="1" applyBorder="1" applyAlignment="1">
      <alignment horizontal="center" vertical="center" wrapText="1"/>
    </xf>
    <xf numFmtId="179" fontId="4" fillId="4" borderId="2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9" fontId="1" fillId="5" borderId="2" xfId="0" applyNumberFormat="1" applyFont="1" applyFill="1" applyBorder="1" applyAlignment="1">
      <alignment horizontal="center" vertical="center"/>
    </xf>
    <xf numFmtId="180" fontId="6" fillId="5" borderId="2" xfId="0" applyNumberFormat="1" applyFont="1" applyFill="1" applyBorder="1"/>
    <xf numFmtId="49" fontId="1" fillId="0" borderId="4" xfId="22" applyNumberFormat="1" applyFont="1" applyBorder="1" applyAlignment="1">
      <alignment horizontal="center" vertical="center"/>
    </xf>
    <xf numFmtId="0" fontId="1" fillId="0" borderId="4" xfId="22" applyFont="1" applyBorder="1" applyAlignment="1">
      <alignment vertical="center"/>
    </xf>
    <xf numFmtId="0" fontId="1" fillId="0" borderId="2" xfId="22" applyFont="1" applyBorder="1" applyAlignment="1">
      <alignment horizontal="left"/>
    </xf>
    <xf numFmtId="0" fontId="1" fillId="0" borderId="2" xfId="22" applyFont="1" applyBorder="1" applyAlignment="1">
      <alignment horizontal="center"/>
    </xf>
    <xf numFmtId="0" fontId="1" fillId="0" borderId="2" xfId="22" applyFont="1" applyBorder="1" applyAlignment="1">
      <alignment horizontal="center" vertical="center"/>
    </xf>
    <xf numFmtId="179" fontId="1" fillId="0" borderId="2" xfId="22" applyNumberFormat="1" applyFont="1" applyBorder="1" applyAlignment="1">
      <alignment horizontal="center" vertical="center"/>
    </xf>
    <xf numFmtId="180" fontId="1" fillId="0" borderId="2" xfId="22" applyNumberFormat="1" applyFont="1" applyBorder="1"/>
    <xf numFmtId="0" fontId="1" fillId="0" borderId="2" xfId="22" applyFont="1" applyBorder="1" applyAlignment="1">
      <alignment vertical="center"/>
    </xf>
    <xf numFmtId="181" fontId="1" fillId="0" borderId="2" xfId="22" applyNumberFormat="1" applyFont="1" applyBorder="1"/>
    <xf numFmtId="181" fontId="6" fillId="0" borderId="2" xfId="22" applyNumberFormat="1" applyFont="1" applyBorder="1"/>
    <xf numFmtId="181" fontId="6" fillId="0" borderId="2" xfId="0" applyNumberFormat="1" applyFont="1" applyBorder="1"/>
    <xf numFmtId="182" fontId="10" fillId="0" borderId="5" xfId="0" applyNumberFormat="1" applyFont="1" applyBorder="1"/>
    <xf numFmtId="0" fontId="2" fillId="0" borderId="0" xfId="0" applyFont="1" applyAlignment="1">
      <alignment horizontal="center"/>
    </xf>
    <xf numFmtId="0" fontId="1" fillId="0" borderId="2" xfId="22" applyFont="1" applyBorder="1" applyAlignment="1">
      <alignment horizontal="right"/>
    </xf>
    <xf numFmtId="0" fontId="6" fillId="0" borderId="2" xfId="22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</cellXfs>
  <cellStyles count="29">
    <cellStyle name="0,0_x000d__x000a_NA_x000d__x000a_" xfId="2"/>
    <cellStyle name="Comma 2" xfId="3"/>
    <cellStyle name="Comma 2 2" xfId="4"/>
    <cellStyle name="Normal 2" xfId="5"/>
    <cellStyle name="Normal 3" xfId="6"/>
    <cellStyle name="Normal_Event Logistic Service RFQ Template_v3" xfId="7"/>
    <cellStyle name="標準_Meeting Request（1125 价）" xfId="8"/>
    <cellStyle name="差_20131026　杭州無錫2日間見積もり(0929)" xfId="9"/>
    <cellStyle name="差_Meeting Request（1125 价）" xfId="10"/>
    <cellStyle name="常规" xfId="0" builtinId="0"/>
    <cellStyle name="常规 2" xfId="11"/>
    <cellStyle name="常规 2 2 4" xfId="12"/>
    <cellStyle name="常规 2 5" xfId="13"/>
    <cellStyle name="常规 3" xfId="14"/>
    <cellStyle name="常规 3 2" xfId="15"/>
    <cellStyle name="常规 3 2 2" xfId="16"/>
    <cellStyle name="常规 3 3" xfId="17"/>
    <cellStyle name="常规 3 3 2" xfId="18"/>
    <cellStyle name="常规 3 4" xfId="19"/>
    <cellStyle name="常规 4" xfId="20"/>
    <cellStyle name="常规 5" xfId="21"/>
    <cellStyle name="常规 6" xfId="22"/>
    <cellStyle name="好_20131026　杭州無錫2日間見積もり(0929)" xfId="23"/>
    <cellStyle name="好_Meeting Request（1125 价）" xfId="24"/>
    <cellStyle name="千位分隔" xfId="1" builtinId="3"/>
    <cellStyle name="千位分隔 2" xfId="25"/>
    <cellStyle name="千位分隔 2 2" xfId="26"/>
    <cellStyle name="千位分隔 3" xfId="27"/>
    <cellStyle name="样式 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2:H32"/>
  <sheetViews>
    <sheetView showGridLines="0" tabSelected="1" zoomScale="70" zoomScaleNormal="70" workbookViewId="0">
      <selection activeCell="A2" sqref="A2:C2"/>
    </sheetView>
  </sheetViews>
  <sheetFormatPr defaultColWidth="9" defaultRowHeight="17.25"/>
  <cols>
    <col min="1" max="1" width="9.625" style="1" customWidth="1"/>
    <col min="2" max="2" width="40.875" style="2" customWidth="1"/>
    <col min="3" max="3" width="51.875" style="3" customWidth="1"/>
    <col min="4" max="4" width="8.375" style="4" customWidth="1"/>
    <col min="5" max="5" width="5.875" style="4" customWidth="1"/>
    <col min="6" max="6" width="9.5" style="4" customWidth="1"/>
    <col min="7" max="7" width="11.5" style="4" customWidth="1"/>
    <col min="8" max="8" width="13.375" style="2" customWidth="1"/>
    <col min="9" max="9" width="16.125" style="2" customWidth="1"/>
    <col min="10" max="16384" width="9" style="2"/>
  </cols>
  <sheetData>
    <row r="2" spans="1:8" ht="22.5">
      <c r="A2" s="47" t="s">
        <v>0</v>
      </c>
      <c r="B2" s="47"/>
      <c r="C2" s="47"/>
      <c r="D2" s="5"/>
      <c r="E2" s="6"/>
      <c r="G2" s="2"/>
    </row>
    <row r="3" spans="1:8" ht="34.5">
      <c r="A3" s="7"/>
      <c r="B3" s="8" t="s">
        <v>1</v>
      </c>
      <c r="C3" s="9" t="s">
        <v>2</v>
      </c>
      <c r="G3" s="2"/>
    </row>
    <row r="4" spans="1:8" ht="18">
      <c r="A4" s="10" t="s">
        <v>3</v>
      </c>
      <c r="B4" s="11" t="s">
        <v>4</v>
      </c>
      <c r="C4" s="12" t="s">
        <v>5</v>
      </c>
      <c r="D4" s="13"/>
      <c r="F4" s="14"/>
      <c r="G4" s="2"/>
    </row>
    <row r="5" spans="1:8">
      <c r="A5" s="15">
        <v>1</v>
      </c>
      <c r="B5" s="16" t="str">
        <f>B13</f>
        <v>神内在认知方面的内容幻灯*预估30页</v>
      </c>
      <c r="C5" s="17">
        <f>H16</f>
        <v>21000</v>
      </c>
      <c r="D5" s="18"/>
      <c r="G5" s="2"/>
    </row>
    <row r="6" spans="1:8">
      <c r="A6" s="15">
        <v>2</v>
      </c>
      <c r="B6" s="16" t="str">
        <f>B17</f>
        <v>耳鼻喉在认知方面的内容幻灯*预估30页</v>
      </c>
      <c r="C6" s="17">
        <f>H20</f>
        <v>21000</v>
      </c>
      <c r="D6" s="18"/>
      <c r="G6" s="2"/>
    </row>
    <row r="7" spans="1:8">
      <c r="A7" s="15">
        <v>3</v>
      </c>
      <c r="B7" s="16" t="str">
        <f>B21</f>
        <v>眼科在认知方面的内容幻灯*预估30页</v>
      </c>
      <c r="C7" s="17">
        <f>H24</f>
        <v>21000</v>
      </c>
      <c r="D7" s="13"/>
      <c r="G7" s="2"/>
    </row>
    <row r="8" spans="1:8">
      <c r="A8" s="15">
        <v>4</v>
      </c>
      <c r="B8" s="16" t="str">
        <f>B25</f>
        <v>圆桌讨论</v>
      </c>
      <c r="C8" s="17">
        <f>H27</f>
        <v>2000</v>
      </c>
      <c r="D8" s="13"/>
      <c r="G8" s="2"/>
    </row>
    <row r="9" spans="1:8">
      <c r="A9" s="15">
        <v>5</v>
      </c>
      <c r="B9" s="16" t="str">
        <f>B29</f>
        <v>税 Tax</v>
      </c>
      <c r="C9" s="17">
        <f>H30</f>
        <v>3900</v>
      </c>
      <c r="D9" s="13"/>
      <c r="G9" s="2"/>
    </row>
    <row r="10" spans="1:8" ht="18">
      <c r="A10" s="19"/>
      <c r="B10" s="20" t="s">
        <v>6</v>
      </c>
      <c r="C10" s="21">
        <f>SUM(C5:C9)</f>
        <v>68900</v>
      </c>
      <c r="D10" s="13"/>
      <c r="G10" s="2"/>
    </row>
    <row r="11" spans="1:8" ht="45" customHeight="1">
      <c r="A11" s="7"/>
      <c r="B11" s="22" t="s">
        <v>7</v>
      </c>
      <c r="C11" s="23"/>
      <c r="D11" s="13"/>
      <c r="G11" s="2"/>
    </row>
    <row r="12" spans="1:8" ht="18">
      <c r="A12" s="24" t="s">
        <v>8</v>
      </c>
      <c r="B12" s="25" t="s">
        <v>9</v>
      </c>
      <c r="C12" s="25"/>
      <c r="D12" s="26" t="s">
        <v>10</v>
      </c>
      <c r="E12" s="26" t="s">
        <v>11</v>
      </c>
      <c r="F12" s="27" t="s">
        <v>12</v>
      </c>
      <c r="G12" s="27" t="s">
        <v>13</v>
      </c>
      <c r="H12" s="28" t="s">
        <v>14</v>
      </c>
    </row>
    <row r="13" spans="1:8" ht="18">
      <c r="A13" s="29">
        <v>1</v>
      </c>
      <c r="B13" s="30" t="s">
        <v>15</v>
      </c>
      <c r="C13" s="31"/>
      <c r="D13" s="29"/>
      <c r="E13" s="32"/>
      <c r="F13" s="33"/>
      <c r="G13" s="33"/>
      <c r="H13" s="34"/>
    </row>
    <row r="14" spans="1:8">
      <c r="A14" s="35" t="s">
        <v>16</v>
      </c>
      <c r="B14" s="36" t="s">
        <v>17</v>
      </c>
      <c r="C14" s="37" t="s">
        <v>18</v>
      </c>
      <c r="D14" s="38" t="s">
        <v>19</v>
      </c>
      <c r="E14" s="39">
        <v>1</v>
      </c>
      <c r="F14" s="40">
        <v>30</v>
      </c>
      <c r="G14" s="40">
        <v>600</v>
      </c>
      <c r="H14" s="41">
        <f>F14*E14*G14</f>
        <v>18000</v>
      </c>
    </row>
    <row r="15" spans="1:8">
      <c r="A15" s="35" t="s">
        <v>20</v>
      </c>
      <c r="B15" s="42" t="s">
        <v>21</v>
      </c>
      <c r="C15" s="37" t="s">
        <v>22</v>
      </c>
      <c r="D15" s="38" t="s">
        <v>19</v>
      </c>
      <c r="E15" s="39">
        <v>1</v>
      </c>
      <c r="F15" s="40">
        <v>30</v>
      </c>
      <c r="G15" s="40">
        <v>100</v>
      </c>
      <c r="H15" s="41">
        <f>F15*E15*G15</f>
        <v>3000</v>
      </c>
    </row>
    <row r="16" spans="1:8">
      <c r="A16" s="48" t="s">
        <v>23</v>
      </c>
      <c r="B16" s="48"/>
      <c r="C16" s="48"/>
      <c r="D16" s="48"/>
      <c r="E16" s="48"/>
      <c r="F16" s="48"/>
      <c r="G16" s="48"/>
      <c r="H16" s="43">
        <f>H15+H14</f>
        <v>21000</v>
      </c>
    </row>
    <row r="17" spans="1:8" ht="18">
      <c r="A17" s="29">
        <v>2</v>
      </c>
      <c r="B17" s="30" t="s">
        <v>24</v>
      </c>
      <c r="C17" s="31"/>
      <c r="D17" s="29"/>
      <c r="E17" s="32"/>
      <c r="F17" s="33"/>
      <c r="G17" s="33"/>
      <c r="H17" s="34"/>
    </row>
    <row r="18" spans="1:8">
      <c r="A18" s="35" t="s">
        <v>25</v>
      </c>
      <c r="B18" s="36" t="s">
        <v>17</v>
      </c>
      <c r="C18" s="37" t="s">
        <v>18</v>
      </c>
      <c r="D18" s="38" t="s">
        <v>19</v>
      </c>
      <c r="E18" s="39">
        <v>1</v>
      </c>
      <c r="F18" s="40">
        <v>30</v>
      </c>
      <c r="G18" s="40">
        <v>600</v>
      </c>
      <c r="H18" s="41">
        <f t="shared" ref="H18:H23" si="0">F18*E18*G18</f>
        <v>18000</v>
      </c>
    </row>
    <row r="19" spans="1:8">
      <c r="A19" s="35" t="s">
        <v>26</v>
      </c>
      <c r="B19" s="42" t="s">
        <v>21</v>
      </c>
      <c r="C19" s="37" t="s">
        <v>22</v>
      </c>
      <c r="D19" s="38" t="s">
        <v>19</v>
      </c>
      <c r="E19" s="39">
        <v>1</v>
      </c>
      <c r="F19" s="40">
        <v>30</v>
      </c>
      <c r="G19" s="40">
        <v>100</v>
      </c>
      <c r="H19" s="41">
        <f t="shared" si="0"/>
        <v>3000</v>
      </c>
    </row>
    <row r="20" spans="1:8">
      <c r="A20" s="48" t="s">
        <v>23</v>
      </c>
      <c r="B20" s="48"/>
      <c r="C20" s="48"/>
      <c r="D20" s="48"/>
      <c r="E20" s="48"/>
      <c r="F20" s="48"/>
      <c r="G20" s="48"/>
      <c r="H20" s="43">
        <f>SUM(H18:H19)</f>
        <v>21000</v>
      </c>
    </row>
    <row r="21" spans="1:8" ht="18">
      <c r="A21" s="29">
        <v>3</v>
      </c>
      <c r="B21" s="30" t="s">
        <v>27</v>
      </c>
      <c r="C21" s="31"/>
      <c r="D21" s="29"/>
      <c r="E21" s="32"/>
      <c r="F21" s="33"/>
      <c r="G21" s="33"/>
      <c r="H21" s="34"/>
    </row>
    <row r="22" spans="1:8">
      <c r="A22" s="35" t="s">
        <v>28</v>
      </c>
      <c r="B22" s="36" t="s">
        <v>17</v>
      </c>
      <c r="C22" s="37" t="s">
        <v>18</v>
      </c>
      <c r="D22" s="38" t="s">
        <v>19</v>
      </c>
      <c r="E22" s="39">
        <v>1</v>
      </c>
      <c r="F22" s="40">
        <v>30</v>
      </c>
      <c r="G22" s="40">
        <v>600</v>
      </c>
      <c r="H22" s="41">
        <f t="shared" si="0"/>
        <v>18000</v>
      </c>
    </row>
    <row r="23" spans="1:8">
      <c r="A23" s="35" t="s">
        <v>29</v>
      </c>
      <c r="B23" s="42" t="s">
        <v>21</v>
      </c>
      <c r="C23" s="37" t="s">
        <v>22</v>
      </c>
      <c r="D23" s="38" t="s">
        <v>19</v>
      </c>
      <c r="E23" s="39">
        <v>1</v>
      </c>
      <c r="F23" s="40">
        <v>30</v>
      </c>
      <c r="G23" s="40">
        <v>100</v>
      </c>
      <c r="H23" s="41">
        <f t="shared" si="0"/>
        <v>3000</v>
      </c>
    </row>
    <row r="24" spans="1:8">
      <c r="A24" s="48" t="s">
        <v>23</v>
      </c>
      <c r="B24" s="48"/>
      <c r="C24" s="48"/>
      <c r="D24" s="48"/>
      <c r="E24" s="48"/>
      <c r="F24" s="48"/>
      <c r="G24" s="48"/>
      <c r="H24" s="43">
        <f>SUM(H22:H23)</f>
        <v>21000</v>
      </c>
    </row>
    <row r="25" spans="1:8" ht="18">
      <c r="A25" s="29">
        <v>4</v>
      </c>
      <c r="B25" s="30" t="s">
        <v>30</v>
      </c>
      <c r="C25" s="31"/>
      <c r="D25" s="29"/>
      <c r="E25" s="32"/>
      <c r="F25" s="33"/>
      <c r="G25" s="33"/>
      <c r="H25" s="34"/>
    </row>
    <row r="26" spans="1:8">
      <c r="A26" s="35" t="s">
        <v>31</v>
      </c>
      <c r="B26" s="36" t="s">
        <v>30</v>
      </c>
      <c r="C26" s="37" t="s">
        <v>32</v>
      </c>
      <c r="D26" s="38" t="s">
        <v>33</v>
      </c>
      <c r="E26" s="39">
        <v>1</v>
      </c>
      <c r="F26" s="40">
        <v>4</v>
      </c>
      <c r="G26" s="40">
        <v>500</v>
      </c>
      <c r="H26" s="41">
        <f>F26*E26*G26</f>
        <v>2000</v>
      </c>
    </row>
    <row r="27" spans="1:8">
      <c r="A27" s="48" t="s">
        <v>23</v>
      </c>
      <c r="B27" s="48"/>
      <c r="C27" s="48"/>
      <c r="D27" s="48"/>
      <c r="E27" s="48"/>
      <c r="F27" s="48"/>
      <c r="G27" s="48"/>
      <c r="H27" s="43">
        <f>H26</f>
        <v>2000</v>
      </c>
    </row>
    <row r="28" spans="1:8" ht="18">
      <c r="A28" s="49" t="s">
        <v>23</v>
      </c>
      <c r="B28" s="49"/>
      <c r="C28" s="49"/>
      <c r="D28" s="49"/>
      <c r="E28" s="49"/>
      <c r="F28" s="49"/>
      <c r="G28" s="49"/>
      <c r="H28" s="44">
        <f>H16+H27+H20+H24</f>
        <v>65000</v>
      </c>
    </row>
    <row r="29" spans="1:8" ht="18">
      <c r="A29" s="29">
        <v>5</v>
      </c>
      <c r="B29" s="30" t="s">
        <v>34</v>
      </c>
      <c r="C29" s="31">
        <v>0.06</v>
      </c>
      <c r="D29" s="29"/>
      <c r="E29" s="32"/>
      <c r="F29" s="33"/>
      <c r="G29" s="33"/>
      <c r="H29" s="34"/>
    </row>
    <row r="30" spans="1:8" ht="18">
      <c r="A30" s="50" t="s">
        <v>23</v>
      </c>
      <c r="B30" s="50"/>
      <c r="C30" s="50"/>
      <c r="D30" s="51"/>
      <c r="E30" s="50"/>
      <c r="F30" s="50"/>
      <c r="G30" s="50"/>
      <c r="H30" s="45">
        <f>H28*C29</f>
        <v>3900</v>
      </c>
    </row>
    <row r="31" spans="1:8">
      <c r="A31" s="52"/>
      <c r="B31" s="52"/>
      <c r="C31" s="52"/>
      <c r="D31" s="52"/>
      <c r="E31" s="52"/>
      <c r="F31" s="52"/>
      <c r="G31" s="52"/>
      <c r="H31" s="52"/>
    </row>
    <row r="32" spans="1:8" ht="18">
      <c r="A32" s="53" t="s">
        <v>35</v>
      </c>
      <c r="B32" s="53"/>
      <c r="C32" s="53"/>
      <c r="D32" s="53"/>
      <c r="E32" s="53"/>
      <c r="F32" s="53"/>
      <c r="G32" s="53"/>
      <c r="H32" s="46">
        <f>H28+H30</f>
        <v>68900</v>
      </c>
    </row>
  </sheetData>
  <mergeCells count="9">
    <mergeCell ref="A28:G28"/>
    <mergeCell ref="A30:G30"/>
    <mergeCell ref="A31:H31"/>
    <mergeCell ref="A32:G32"/>
    <mergeCell ref="A2:C2"/>
    <mergeCell ref="A16:G16"/>
    <mergeCell ref="A20:G20"/>
    <mergeCell ref="A24:G24"/>
    <mergeCell ref="A27:G27"/>
  </mergeCells>
  <phoneticPr fontId="20" type="noConversion"/>
  <pageMargins left="0.7" right="0.7" top="0.75" bottom="0.75" header="0.3" footer="0.3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UBSS275 黄佳琪 Icey Huang</cp:lastModifiedBy>
  <cp:lastPrinted>2021-10-25T10:19:00Z</cp:lastPrinted>
  <dcterms:created xsi:type="dcterms:W3CDTF">2014-02-12T16:04:00Z</dcterms:created>
  <dcterms:modified xsi:type="dcterms:W3CDTF">2024-05-17T06:01:50Z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19810A5CB4F5B4CF7E33A665B1E3798E_43</vt:lpwstr>
  </property>
  <property fmtid="{D5CDD505-2E9C-101B-9397-08002B2CF9AE}" pid="10" name="KSOProductBuildVer">
    <vt:lpwstr>2052-12.1.0.16120</vt:lpwstr>
  </property>
</Properties>
</file>