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Creative" sheetId="11" r:id="rId2"/>
    <sheet name="Video" sheetId="13" r:id="rId3"/>
  </sheets>
  <calcPr calcId="144525"/>
</workbook>
</file>

<file path=xl/sharedStrings.xml><?xml version="1.0" encoding="utf-8"?>
<sst xmlns="http://schemas.openxmlformats.org/spreadsheetml/2006/main" count="80" uniqueCount="49">
  <si>
    <t>结算单</t>
  </si>
  <si>
    <t>Client:</t>
  </si>
  <si>
    <t>AstraZeneca</t>
  </si>
  <si>
    <t xml:space="preserve">Project Name: </t>
  </si>
  <si>
    <t>2023AZ对内微信传播项目</t>
  </si>
  <si>
    <t>Supplier Contact Information:</t>
  </si>
  <si>
    <t>keira.liu@ubs-cn.com</t>
  </si>
  <si>
    <t>Effective Date:</t>
  </si>
  <si>
    <t>报价</t>
  </si>
  <si>
    <t>Item</t>
  </si>
  <si>
    <t>Cost</t>
  </si>
  <si>
    <t>I. Creative</t>
  </si>
  <si>
    <t>Sub-total</t>
  </si>
  <si>
    <t>II. Video</t>
  </si>
  <si>
    <t>TAX 6%</t>
  </si>
  <si>
    <t>Total</t>
  </si>
  <si>
    <t>Discounted Price (if have)</t>
  </si>
  <si>
    <t>对于本次项目的
最终优惠价格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</si>
  <si>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</si>
  <si>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</si>
  <si>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</si>
  <si>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</si>
  <si>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</si>
  <si>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</si>
  <si>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</si>
  <si>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阿斯利康中国对内微信A到Z设计</t>
  </si>
  <si>
    <t>非DA类文案撰写(new work)</t>
  </si>
  <si>
    <t>如海报、展架、邀请函等</t>
  </si>
  <si>
    <t>页</t>
  </si>
  <si>
    <t>手绘长图文（中等）</t>
  </si>
  <si>
    <t>含单个手绘人物手绘物形象设计+场景设计/多个人物设计</t>
  </si>
  <si>
    <t>屏</t>
  </si>
  <si>
    <t>Total：</t>
  </si>
  <si>
    <t>延展设计</t>
  </si>
  <si>
    <t>海报(new work)</t>
  </si>
  <si>
    <t>根据已有KV进行设计、排版、完稿，尺寸60CM*90CM</t>
  </si>
  <si>
    <t>张</t>
  </si>
  <si>
    <t>“老板请坐”栏目视频剪辑（共计3条，每条5分钟，共计15分钟，成片需包含字幕、音效及简单包装）</t>
  </si>
  <si>
    <t>后期剪辑</t>
  </si>
  <si>
    <t>后期剪辑精剪</t>
  </si>
  <si>
    <t>小时/hour(s)</t>
  </si>
  <si>
    <t>动画特效</t>
  </si>
  <si>
    <t>二维动画</t>
  </si>
  <si>
    <t>秒</t>
  </si>
  <si>
    <t>音效</t>
  </si>
  <si>
    <t>片中特效音乐</t>
  </si>
  <si>
    <t>段</t>
  </si>
  <si>
    <t>字幕</t>
  </si>
  <si>
    <t>分钟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</si>
</sst>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\¥#,##0.00_);[Red]\(\¥#,##0.00\)"/>
    <numFmt numFmtId="180" formatCode="\¥#,##0.00;[Red]\¥#,##0.00"/>
    <numFmt numFmtId="181" formatCode="0.00_ "/>
  </numFmts>
  <fonts count="36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rgb="FF80008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22" applyNumberFormat="0" applyAlignment="0" applyProtection="0">
      <alignment vertical="center"/>
    </xf>
    <xf numFmtId="0" fontId="26" fillId="10" borderId="23" applyNumberFormat="0" applyAlignment="0" applyProtection="0">
      <alignment vertical="center"/>
    </xf>
    <xf numFmtId="0" fontId="27" fillId="10" borderId="22" applyNumberFormat="0" applyAlignment="0" applyProtection="0">
      <alignment vertical="center"/>
    </xf>
    <xf numFmtId="0" fontId="28" fillId="11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176" fontId="4" fillId="0" borderId="0" xfId="51" applyNumberFormat="1" applyFont="1" applyAlignment="1">
      <alignment horizontal="left"/>
    </xf>
    <xf numFmtId="0" fontId="4" fillId="0" borderId="0" xfId="49" applyFont="1" applyAlignment="1">
      <alignment vertical="center" wrapText="1"/>
    </xf>
    <xf numFmtId="176" fontId="4" fillId="0" borderId="0" xfId="51" applyNumberFormat="1" applyFont="1" applyAlignment="1">
      <alignment horizontal="center"/>
    </xf>
    <xf numFmtId="0" fontId="4" fillId="0" borderId="0" xfId="49" applyFont="1" applyAlignment="1">
      <alignment wrapText="1"/>
    </xf>
    <xf numFmtId="0" fontId="3" fillId="0" borderId="0" xfId="49" applyFont="1" applyAlignment="1">
      <alignment vertical="center"/>
    </xf>
    <xf numFmtId="0" fontId="5" fillId="0" borderId="0" xfId="6" applyFont="1" applyFill="1" applyBorder="1" applyAlignment="1">
      <alignment horizontal="left" vertical="center"/>
    </xf>
    <xf numFmtId="0" fontId="3" fillId="0" borderId="0" xfId="49" applyFont="1" applyAlignment="1">
      <alignment horizontal="left" vertical="center"/>
    </xf>
    <xf numFmtId="0" fontId="3" fillId="0" borderId="1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6" fillId="2" borderId="5" xfId="49" applyFont="1" applyFill="1" applyBorder="1" applyAlignment="1">
      <alignment horizontal="left" vertical="center"/>
    </xf>
    <xf numFmtId="0" fontId="6" fillId="2" borderId="6" xfId="49" applyFont="1" applyFill="1" applyBorder="1" applyAlignment="1">
      <alignment horizontal="left" vertical="center"/>
    </xf>
    <xf numFmtId="0" fontId="6" fillId="2" borderId="7" xfId="49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40" fontId="8" fillId="0" borderId="1" xfId="52" applyNumberFormat="1" applyFont="1" applyBorder="1" applyAlignment="1">
      <alignment horizontal="center" vertical="center"/>
    </xf>
    <xf numFmtId="9" fontId="7" fillId="0" borderId="1" xfId="52" applyNumberFormat="1" applyFont="1" applyBorder="1" applyAlignment="1">
      <alignment horizontal="center" vertical="center"/>
    </xf>
    <xf numFmtId="177" fontId="7" fillId="0" borderId="1" xfId="52" applyNumberFormat="1" applyFont="1" applyBorder="1" applyAlignment="1">
      <alignment horizontal="center" vertical="center"/>
    </xf>
    <xf numFmtId="37" fontId="8" fillId="0" borderId="9" xfId="1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178" fontId="7" fillId="0" borderId="1" xfId="52" applyNumberFormat="1" applyFont="1" applyBorder="1" applyAlignment="1">
      <alignment horizontal="center" vertical="center"/>
    </xf>
    <xf numFmtId="176" fontId="3" fillId="3" borderId="11" xfId="49" applyNumberFormat="1" applyFont="1" applyFill="1" applyBorder="1" applyAlignment="1">
      <alignment horizontal="right" vertical="center"/>
    </xf>
    <xf numFmtId="176" fontId="3" fillId="3" borderId="12" xfId="49" applyNumberFormat="1" applyFont="1" applyFill="1" applyBorder="1" applyAlignment="1">
      <alignment horizontal="right" vertical="center"/>
    </xf>
    <xf numFmtId="179" fontId="3" fillId="3" borderId="13" xfId="49" applyNumberFormat="1" applyFont="1" applyFill="1" applyBorder="1" applyAlignment="1">
      <alignment horizontal="right" vertical="center"/>
    </xf>
    <xf numFmtId="176" fontId="3" fillId="0" borderId="0" xfId="51" applyNumberFormat="1" applyFont="1" applyAlignment="1"/>
    <xf numFmtId="176" fontId="3" fillId="0" borderId="0" xfId="51" applyNumberFormat="1" applyFont="1" applyAlignment="1">
      <alignment wrapText="1"/>
    </xf>
    <xf numFmtId="0" fontId="3" fillId="0" borderId="0" xfId="51" applyFont="1" applyAlignment="1">
      <alignment horizontal="left" vertical="center"/>
    </xf>
    <xf numFmtId="0" fontId="4" fillId="0" borderId="0" xfId="51" applyFont="1" applyAlignment="1">
      <alignment horizontal="left" vertical="center" wrapText="1"/>
    </xf>
    <xf numFmtId="0" fontId="4" fillId="0" borderId="0" xfId="51" applyFont="1" applyAlignment="1">
      <alignment horizontal="left" vertical="center"/>
    </xf>
    <xf numFmtId="176" fontId="4" fillId="0" borderId="0" xfId="51" applyNumberFormat="1" applyFont="1" applyAlignment="1">
      <alignment horizontal="left" wrapText="1"/>
    </xf>
    <xf numFmtId="0" fontId="9" fillId="0" borderId="1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7" fillId="0" borderId="1" xfId="52" applyFont="1" applyBorder="1" applyAlignment="1">
      <alignment horizontal="center" vertical="center"/>
    </xf>
    <xf numFmtId="0" fontId="3" fillId="0" borderId="5" xfId="51" applyFont="1" applyBorder="1" applyAlignment="1">
      <alignment horizontal="right" vertical="center" wrapText="1"/>
    </xf>
    <xf numFmtId="0" fontId="3" fillId="0" borderId="6" xfId="51" applyFont="1" applyBorder="1" applyAlignment="1">
      <alignment horizontal="right" vertical="center" wrapText="1"/>
    </xf>
    <xf numFmtId="0" fontId="3" fillId="0" borderId="15" xfId="51" applyFont="1" applyBorder="1" applyAlignment="1">
      <alignment horizontal="right" vertical="center" wrapText="1"/>
    </xf>
    <xf numFmtId="180" fontId="3" fillId="0" borderId="9" xfId="1" applyNumberFormat="1" applyFont="1" applyFill="1" applyBorder="1" applyAlignment="1">
      <alignment horizontal="right" vertical="center"/>
    </xf>
    <xf numFmtId="179" fontId="3" fillId="3" borderId="16" xfId="49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4" fillId="0" borderId="10" xfId="0" applyFont="1" applyBorder="1" applyAlignment="1">
      <alignment horizontal="right" vertical="center" wrapText="1"/>
    </xf>
    <xf numFmtId="179" fontId="3" fillId="0" borderId="9" xfId="1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9" fontId="3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81" fontId="11" fillId="6" borderId="0" xfId="0" applyNumberFormat="1" applyFont="1" applyFill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  <xf numFmtId="176" fontId="15" fillId="0" borderId="0" xfId="51" applyNumberFormat="1" applyFont="1" applyAlignment="1">
      <alignment horizontal="left"/>
    </xf>
    <xf numFmtId="0" fontId="0" fillId="0" borderId="0" xfId="0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F25"/>
  <sheetViews>
    <sheetView tabSelected="1" topLeftCell="B1" workbookViewId="0">
      <selection activeCell="H7" sqref="H7"/>
    </sheetView>
  </sheetViews>
  <sheetFormatPr defaultColWidth="8.9" defaultRowHeight="15.6" outlineLevelCol="5"/>
  <cols>
    <col min="1" max="1" width="5.1" customWidth="1"/>
    <col min="2" max="2" width="39.6" customWidth="1"/>
    <col min="3" max="3" width="35.1" customWidth="1"/>
    <col min="4" max="4" width="15.6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1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6">
      <c r="B6" s="14" t="s">
        <v>8</v>
      </c>
      <c r="C6" s="14"/>
      <c r="E6" s="11"/>
      <c r="F6" s="11"/>
    </row>
    <row r="7" s="1" customFormat="1" ht="30.75" customHeight="1" spans="2:3">
      <c r="B7" s="15" t="s">
        <v>9</v>
      </c>
      <c r="C7" s="18" t="s">
        <v>10</v>
      </c>
    </row>
    <row r="8" s="1" customFormat="1" ht="16.2" spans="2:3">
      <c r="B8" s="19" t="s">
        <v>11</v>
      </c>
      <c r="C8" s="21"/>
    </row>
    <row r="9" spans="2:4">
      <c r="B9" s="52" t="s">
        <v>12</v>
      </c>
      <c r="C9" s="53">
        <f>Creative!H15</f>
        <v>59050</v>
      </c>
      <c r="D9" s="51"/>
    </row>
    <row r="10" s="1" customFormat="1" ht="16.2" spans="2:3">
      <c r="B10" s="19" t="s">
        <v>13</v>
      </c>
      <c r="C10" s="21"/>
    </row>
    <row r="11" spans="2:3">
      <c r="B11" s="52" t="s">
        <v>12</v>
      </c>
      <c r="C11" s="53">
        <f>Video!H13</f>
        <v>107250</v>
      </c>
    </row>
    <row r="12" ht="7.2" customHeight="1" spans="2:3">
      <c r="B12" s="54"/>
      <c r="C12" s="55"/>
    </row>
    <row r="13" spans="2:3">
      <c r="B13" s="56" t="s">
        <v>12</v>
      </c>
      <c r="C13" s="57">
        <f>C9+C11</f>
        <v>166300</v>
      </c>
    </row>
    <row r="14" spans="2:3">
      <c r="B14" s="56" t="s">
        <v>14</v>
      </c>
      <c r="C14" s="57">
        <f>C13*0.06</f>
        <v>9978</v>
      </c>
    </row>
    <row r="15" ht="16.35" spans="2:3">
      <c r="B15" s="32" t="s">
        <v>15</v>
      </c>
      <c r="C15" s="34">
        <f>C13+C14</f>
        <v>176278</v>
      </c>
    </row>
    <row r="16" spans="2:4">
      <c r="B16" s="58" t="s">
        <v>16</v>
      </c>
      <c r="C16" s="59">
        <v>170446.4</v>
      </c>
      <c r="D16" s="60" t="s">
        <v>17</v>
      </c>
    </row>
    <row r="17" spans="4:4">
      <c r="D17" s="61"/>
    </row>
    <row r="18" spans="2:3">
      <c r="B18" s="62" t="s">
        <v>18</v>
      </c>
      <c r="C18" s="63">
        <f>0/C13</f>
        <v>0</v>
      </c>
    </row>
    <row r="20" spans="2:2">
      <c r="B20" s="35"/>
    </row>
    <row r="21" spans="2:2">
      <c r="B21" s="64"/>
    </row>
    <row r="22" spans="2:3">
      <c r="B22" s="64"/>
      <c r="C22" s="65"/>
    </row>
    <row r="23" spans="2:2">
      <c r="B23" s="64"/>
    </row>
    <row r="24" spans="2:2">
      <c r="B24" s="64"/>
    </row>
    <row r="25" spans="2:2">
      <c r="B25" s="64"/>
    </row>
  </sheetData>
  <mergeCells count="5">
    <mergeCell ref="B1:C1"/>
    <mergeCell ref="B6:C6"/>
    <mergeCell ref="B8:C8"/>
    <mergeCell ref="B10:C10"/>
    <mergeCell ref="D16:D17"/>
  </mergeCells>
  <hyperlinks>
    <hyperlink ref="C4" r:id="rId1" display="keira.liu@ubs-cn.com" tooltip="mailto:keira.liu@ubs-cn.com"/>
  </hyperlinks>
  <pageMargins left="0.75" right="0.75" top="1" bottom="1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5"/>
  <sheetViews>
    <sheetView topLeftCell="B1" workbookViewId="0">
      <selection activeCell="B1" sqref="B1:C1"/>
    </sheetView>
  </sheetViews>
  <sheetFormatPr defaultColWidth="8.9" defaultRowHeight="17.4" outlineLevelCol="7"/>
  <cols>
    <col min="1" max="1" width="6.4" customWidth="1"/>
    <col min="2" max="2" width="28.4" style="2" customWidth="1"/>
    <col min="3" max="3" width="31.9" style="2" customWidth="1"/>
    <col min="4" max="4" width="11.9" style="2" customWidth="1"/>
    <col min="5" max="6" width="8.9" style="2"/>
    <col min="7" max="7" width="11.4" style="2" customWidth="1"/>
    <col min="8" max="8" width="30" style="2" customWidth="1"/>
    <col min="9" max="9" width="13.2" customWidth="1"/>
  </cols>
  <sheetData>
    <row r="1" ht="39.6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ht="15.6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ht="15.6" spans="2:8">
      <c r="B5" s="11" t="s">
        <v>7</v>
      </c>
      <c r="C5" s="13"/>
      <c r="D5" s="11"/>
      <c r="E5" s="11"/>
      <c r="F5" s="11"/>
      <c r="G5" s="11"/>
      <c r="H5" s="11"/>
    </row>
    <row r="6" ht="15.6" spans="2:8">
      <c r="B6" s="14" t="s">
        <v>8</v>
      </c>
      <c r="C6" s="14"/>
      <c r="D6" s="14"/>
      <c r="E6" s="14"/>
      <c r="F6" s="14"/>
      <c r="G6" s="14"/>
      <c r="H6" s="14"/>
    </row>
    <row r="7" ht="64.8" spans="2:8">
      <c r="B7" s="15" t="s">
        <v>9</v>
      </c>
      <c r="C7" s="16" t="s">
        <v>19</v>
      </c>
      <c r="D7" s="16" t="s">
        <v>20</v>
      </c>
      <c r="E7" s="17" t="s">
        <v>21</v>
      </c>
      <c r="F7" s="17" t="s">
        <v>22</v>
      </c>
      <c r="G7" s="17" t="s">
        <v>23</v>
      </c>
      <c r="H7" s="18" t="s">
        <v>24</v>
      </c>
    </row>
    <row r="8" ht="15.9" customHeight="1" spans="2:8">
      <c r="B8" s="19" t="s">
        <v>25</v>
      </c>
      <c r="C8" s="20"/>
      <c r="D8" s="20"/>
      <c r="E8" s="20"/>
      <c r="F8" s="20"/>
      <c r="G8" s="20"/>
      <c r="H8" s="21"/>
    </row>
    <row r="9" ht="15.6" spans="2:8">
      <c r="B9" s="41" t="s">
        <v>26</v>
      </c>
      <c r="C9" s="42" t="s">
        <v>27</v>
      </c>
      <c r="D9" s="43">
        <v>2021</v>
      </c>
      <c r="E9" s="25">
        <v>450</v>
      </c>
      <c r="F9" s="44" t="s">
        <v>28</v>
      </c>
      <c r="G9" s="45">
        <v>9</v>
      </c>
      <c r="H9" s="28">
        <f>E9*G9</f>
        <v>4050</v>
      </c>
    </row>
    <row r="10" ht="30" spans="2:8">
      <c r="B10" s="41" t="s">
        <v>29</v>
      </c>
      <c r="C10" s="42" t="s">
        <v>30</v>
      </c>
      <c r="D10" s="24"/>
      <c r="E10" s="25">
        <v>2000</v>
      </c>
      <c r="F10" s="44" t="s">
        <v>31</v>
      </c>
      <c r="G10" s="45">
        <v>24</v>
      </c>
      <c r="H10" s="28">
        <f>E10*G10</f>
        <v>48000</v>
      </c>
    </row>
    <row r="11" ht="15.6" spans="2:8">
      <c r="B11" s="46" t="s">
        <v>32</v>
      </c>
      <c r="C11" s="47"/>
      <c r="D11" s="47"/>
      <c r="E11" s="47"/>
      <c r="F11" s="47"/>
      <c r="G11" s="48"/>
      <c r="H11" s="49">
        <f>SUM(H9:H10)</f>
        <v>52050</v>
      </c>
    </row>
    <row r="12" ht="16.2" spans="2:8">
      <c r="B12" s="19" t="s">
        <v>33</v>
      </c>
      <c r="C12" s="20"/>
      <c r="D12" s="20"/>
      <c r="E12" s="20"/>
      <c r="F12" s="20"/>
      <c r="G12" s="20"/>
      <c r="H12" s="21"/>
    </row>
    <row r="13" ht="30" spans="2:8">
      <c r="B13" s="41" t="s">
        <v>34</v>
      </c>
      <c r="C13" s="42" t="s">
        <v>35</v>
      </c>
      <c r="D13" s="24"/>
      <c r="E13" s="25">
        <v>1000</v>
      </c>
      <c r="F13" s="44" t="s">
        <v>36</v>
      </c>
      <c r="G13" s="45">
        <v>7</v>
      </c>
      <c r="H13" s="28">
        <f>E13*G13</f>
        <v>7000</v>
      </c>
    </row>
    <row r="14" ht="15.6" spans="2:8">
      <c r="B14" s="46" t="s">
        <v>32</v>
      </c>
      <c r="C14" s="47"/>
      <c r="D14" s="47"/>
      <c r="E14" s="47"/>
      <c r="F14" s="47"/>
      <c r="G14" s="48"/>
      <c r="H14" s="49">
        <f>SUM(H13:H13)</f>
        <v>7000</v>
      </c>
    </row>
    <row r="15" ht="16.35" spans="2:8">
      <c r="B15" s="32" t="s">
        <v>12</v>
      </c>
      <c r="C15" s="33"/>
      <c r="D15" s="33"/>
      <c r="E15" s="33"/>
      <c r="F15" s="33"/>
      <c r="G15" s="33"/>
      <c r="H15" s="50">
        <f>H11+H14</f>
        <v>59050</v>
      </c>
    </row>
  </sheetData>
  <mergeCells count="8">
    <mergeCell ref="B1:C1"/>
    <mergeCell ref="B6:H6"/>
    <mergeCell ref="B8:H8"/>
    <mergeCell ref="B11:G11"/>
    <mergeCell ref="B12:H12"/>
    <mergeCell ref="B14:G14"/>
    <mergeCell ref="B15:G15"/>
    <mergeCell ref="D9:D10"/>
  </mergeCells>
  <hyperlinks>
    <hyperlink ref="C4" r:id="rId1" display="keira.liu@ubs-cn.com" tooltip="mailto:keira.liu@ubs-cn.com"/>
  </hyperlinks>
  <pageMargins left="0.7" right="0.7" top="0.75" bottom="0.75" header="0.3" footer="0.3"/>
  <pageSetup paperSize="9" scale="5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2"/>
  <sheetViews>
    <sheetView workbookViewId="0">
      <selection activeCell="B15" sqref="B15"/>
    </sheetView>
  </sheetViews>
  <sheetFormatPr defaultColWidth="8.9" defaultRowHeight="17.4" outlineLevelCol="7"/>
  <cols>
    <col min="1" max="1" width="5.1" customWidth="1"/>
    <col min="2" max="2" width="26.1" style="2" customWidth="1"/>
    <col min="3" max="3" width="32.2" style="3" customWidth="1"/>
    <col min="4" max="4" width="18.9" style="3" customWidth="1"/>
    <col min="5" max="5" width="11" style="2" customWidth="1"/>
    <col min="6" max="6" width="10.2" style="2" customWidth="1"/>
    <col min="7" max="7" width="10.1" style="2" customWidth="1"/>
    <col min="8" max="8" width="14.9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 t="s">
        <v>8</v>
      </c>
      <c r="C6" s="14"/>
      <c r="D6" s="14"/>
      <c r="E6" s="14"/>
      <c r="F6" s="14"/>
      <c r="G6" s="14"/>
      <c r="H6" s="14"/>
    </row>
    <row r="7" s="1" customFormat="1" ht="32.4" spans="2:8">
      <c r="B7" s="15" t="s">
        <v>9</v>
      </c>
      <c r="C7" s="16" t="s">
        <v>19</v>
      </c>
      <c r="D7" s="16" t="s">
        <v>20</v>
      </c>
      <c r="E7" s="17" t="s">
        <v>21</v>
      </c>
      <c r="F7" s="17" t="s">
        <v>22</v>
      </c>
      <c r="G7" s="17" t="s">
        <v>23</v>
      </c>
      <c r="H7" s="18" t="s">
        <v>24</v>
      </c>
    </row>
    <row r="8" ht="16.2" spans="2:8">
      <c r="B8" s="19" t="s">
        <v>37</v>
      </c>
      <c r="C8" s="20"/>
      <c r="D8" s="20"/>
      <c r="E8" s="20"/>
      <c r="F8" s="20"/>
      <c r="G8" s="20"/>
      <c r="H8" s="21"/>
    </row>
    <row r="9" ht="15.6" spans="2:8">
      <c r="B9" s="22" t="s">
        <v>38</v>
      </c>
      <c r="C9" s="23" t="s">
        <v>39</v>
      </c>
      <c r="D9" s="24">
        <v>2021</v>
      </c>
      <c r="E9" s="25">
        <v>750</v>
      </c>
      <c r="F9" s="26" t="s">
        <v>40</v>
      </c>
      <c r="G9" s="27">
        <v>118</v>
      </c>
      <c r="H9" s="28">
        <f t="shared" ref="H9:H12" si="0">E9*G9</f>
        <v>88500</v>
      </c>
    </row>
    <row r="10" ht="15.6" spans="2:8">
      <c r="B10" s="22" t="s">
        <v>41</v>
      </c>
      <c r="C10" s="23" t="s">
        <v>42</v>
      </c>
      <c r="D10" s="24"/>
      <c r="E10" s="25">
        <v>175</v>
      </c>
      <c r="F10" s="26" t="s">
        <v>43</v>
      </c>
      <c r="G10" s="27">
        <v>30</v>
      </c>
      <c r="H10" s="28">
        <f t="shared" si="0"/>
        <v>5250</v>
      </c>
    </row>
    <row r="11" ht="15.6" spans="2:8">
      <c r="B11" s="29" t="s">
        <v>44</v>
      </c>
      <c r="C11" s="23" t="s">
        <v>45</v>
      </c>
      <c r="D11" s="24"/>
      <c r="E11" s="25">
        <v>1500</v>
      </c>
      <c r="F11" s="26" t="s">
        <v>46</v>
      </c>
      <c r="G11" s="27">
        <v>3</v>
      </c>
      <c r="H11" s="28">
        <f t="shared" si="0"/>
        <v>4500</v>
      </c>
    </row>
    <row r="12" ht="15.6" spans="2:8">
      <c r="B12" s="29" t="s">
        <v>47</v>
      </c>
      <c r="C12" s="23"/>
      <c r="D12" s="30"/>
      <c r="E12" s="25">
        <v>600</v>
      </c>
      <c r="F12" s="26" t="s">
        <v>48</v>
      </c>
      <c r="G12" s="31">
        <v>15</v>
      </c>
      <c r="H12" s="28">
        <f t="shared" si="0"/>
        <v>9000</v>
      </c>
    </row>
    <row r="13" ht="16.35" spans="2:8">
      <c r="B13" s="32" t="s">
        <v>12</v>
      </c>
      <c r="C13" s="33"/>
      <c r="D13" s="33"/>
      <c r="E13" s="33"/>
      <c r="F13" s="33"/>
      <c r="G13" s="33"/>
      <c r="H13" s="34">
        <f>SUM(H9:H12)</f>
        <v>107250</v>
      </c>
    </row>
    <row r="17" s="2" customFormat="1" spans="2:5">
      <c r="B17" s="35"/>
      <c r="C17" s="36"/>
      <c r="D17" s="36"/>
      <c r="E17" s="37"/>
    </row>
    <row r="18" s="2" customFormat="1" spans="2:5">
      <c r="B18" s="7"/>
      <c r="C18" s="38"/>
      <c r="D18" s="38"/>
      <c r="E18" s="39"/>
    </row>
    <row r="19" s="2" customFormat="1" spans="2:5">
      <c r="B19" s="7"/>
      <c r="C19" s="38"/>
      <c r="D19" s="38"/>
      <c r="E19" s="39"/>
    </row>
    <row r="20" s="2" customFormat="1" spans="2:5">
      <c r="B20" s="7"/>
      <c r="C20" s="38"/>
      <c r="D20" s="38"/>
      <c r="E20" s="39"/>
    </row>
    <row r="21" s="2" customFormat="1" spans="2:5">
      <c r="B21" s="7"/>
      <c r="C21" s="38"/>
      <c r="D21" s="38"/>
      <c r="E21" s="39"/>
    </row>
    <row r="22" s="2" customFormat="1" spans="2:5">
      <c r="B22" s="7"/>
      <c r="C22" s="40"/>
      <c r="D22" s="40"/>
      <c r="E22" s="39"/>
    </row>
  </sheetData>
  <mergeCells count="5">
    <mergeCell ref="B1:C1"/>
    <mergeCell ref="B6:H6"/>
    <mergeCell ref="B8:H8"/>
    <mergeCell ref="B13:G13"/>
    <mergeCell ref="D9:D12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Video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2023-04-13T08:33:00Z</cp:lastPrinted>
  <dcterms:modified xsi:type="dcterms:W3CDTF">2023-09-15T04:21:39Z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455A6257DAC44D1C881C40612BA1BDC3_13</vt:lpwstr>
  </property>
</Properties>
</file>