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ummary" sheetId="9" r:id="rId1"/>
    <sheet name="Medical" sheetId="11" r:id="rId2"/>
    <sheet name="Creative" sheetId="13" r:id="rId3"/>
    <sheet name="Staffing Fee" sheetId="7" r:id="rId4"/>
    <sheet name="Video" sheetId="12" r:id="rId5"/>
  </sheets>
  <calcPr calcId="144525"/>
</workbook>
</file>

<file path=xl/sharedStrings.xml><?xml version="1.0" encoding="utf-8"?>
<sst xmlns="http://schemas.openxmlformats.org/spreadsheetml/2006/main" count="137" uniqueCount="64">
  <si>
    <t>结算单</t>
  </si>
  <si>
    <t>Client:</t>
  </si>
  <si>
    <t>AstraZeneca</t>
  </si>
  <si>
    <t xml:space="preserve">Project Name: </t>
  </si>
  <si>
    <t>阿斯利康安达释医学材料制作项目</t>
  </si>
  <si>
    <t>Supplier Contact Information:</t>
  </si>
  <si>
    <t>kong.wei@ubs-cn.com</t>
  </si>
  <si>
    <t>Effective Date:</t>
  </si>
  <si>
    <t>Item</t>
  </si>
  <si>
    <t>Cost</t>
  </si>
  <si>
    <t>I.Medical</t>
  </si>
  <si>
    <t>Sub-total</t>
  </si>
  <si>
    <t>II.Creative</t>
  </si>
  <si>
    <t>III. Video</t>
  </si>
  <si>
    <t>V.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</si>
  <si>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</si>
  <si>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</si>
  <si>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</si>
  <si>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</si>
  <si>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</si>
  <si>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</si>
  <si>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</si>
  <si>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</si>
  <si>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</si>
  <si>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三折页DA*1</t>
  </si>
  <si>
    <t>DA类文案撰写(new work)</t>
  </si>
  <si>
    <t>包括医学编辑及适量文献检索</t>
  </si>
  <si>
    <t>页</t>
  </si>
  <si>
    <t>文献标注(new work)</t>
  </si>
  <si>
    <t>根据所提供素材整理、高亮</t>
  </si>
  <si>
    <t>篇</t>
  </si>
  <si>
    <t>中文原文下载</t>
  </si>
  <si>
    <t>英文原文下载</t>
  </si>
  <si>
    <t>脚本</t>
  </si>
  <si>
    <t>产品Video脚本(new work)</t>
  </si>
  <si>
    <t>包括视频创意、医学相关内容撰写、分镜头脚本、视频文案</t>
  </si>
  <si>
    <t>个</t>
  </si>
  <si>
    <t>KV*1</t>
  </si>
  <si>
    <t>产品KV/DA KV (new work)</t>
  </si>
  <si>
    <t>包括创意、设计、完稿（不包含租图、拍摄等第三方费用）</t>
  </si>
  <si>
    <t>张</t>
  </si>
  <si>
    <t>版权图</t>
  </si>
  <si>
    <t>版权图购买</t>
  </si>
  <si>
    <t>非Rare Card</t>
  </si>
  <si>
    <t>DA内页、手册内页或单页排版 (new work)</t>
  </si>
  <si>
    <t>包括设计、排版、完稿，单页尺寸A4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</si>
  <si>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</si>
  <si>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</si>
  <si>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</si>
  <si>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</si>
  <si>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</si>
  <si>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Art Director</t>
  </si>
  <si>
    <t>机制视频*1分钟（三维视频+素材拼接）</t>
  </si>
  <si>
    <t>后期剪辑</t>
  </si>
  <si>
    <t>后期剪辑精剪</t>
  </si>
  <si>
    <t>小时/hour(s)</t>
  </si>
  <si>
    <t>动画特效</t>
  </si>
  <si>
    <t>二维动画</t>
  </si>
  <si>
    <t>秒</t>
  </si>
  <si>
    <t>音效</t>
  </si>
  <si>
    <t>片中特效音乐</t>
  </si>
  <si>
    <t>段</t>
  </si>
  <si>
    <t>音乐</t>
  </si>
  <si>
    <t>片中配乐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</si>
</sst>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34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Arial"/>
      <charset val="134"/>
    </font>
    <font>
      <sz val="12"/>
      <name val="微软雅黑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2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2" fillId="13" borderId="21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24" applyNumberFormat="0" applyAlignment="0" applyProtection="0">
      <alignment vertical="center"/>
    </xf>
    <xf numFmtId="0" fontId="26" fillId="17" borderId="20" applyNumberFormat="0" applyAlignment="0" applyProtection="0">
      <alignment vertical="center"/>
    </xf>
    <xf numFmtId="0" fontId="27" fillId="18" borderId="2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/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/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0" borderId="0"/>
  </cellStyleXfs>
  <cellXfs count="86">
    <xf numFmtId="0" fontId="0" fillId="0" borderId="0" xfId="0">
      <alignment vertical="center"/>
    </xf>
    <xf numFmtId="0" fontId="1" fillId="0" borderId="0" xfId="53" applyFont="1" applyAlignment="1">
      <alignment horizontal="center" vertical="center"/>
    </xf>
    <xf numFmtId="0" fontId="2" fillId="0" borderId="0" xfId="53" applyFont="1">
      <alignment vertical="center"/>
    </xf>
    <xf numFmtId="176" fontId="3" fillId="0" borderId="0" xfId="53" applyNumberFormat="1" applyFont="1" applyAlignment="1">
      <alignment horizontal="left"/>
    </xf>
    <xf numFmtId="0" fontId="3" fillId="0" borderId="0" xfId="36" applyFont="1" applyAlignment="1">
      <alignment vertical="center" wrapText="1"/>
    </xf>
    <xf numFmtId="176" fontId="3" fillId="0" borderId="0" xfId="53" applyNumberFormat="1" applyFont="1" applyAlignment="1">
      <alignment horizontal="center"/>
    </xf>
    <xf numFmtId="0" fontId="3" fillId="0" borderId="0" xfId="36" applyFont="1" applyAlignment="1">
      <alignment wrapText="1"/>
    </xf>
    <xf numFmtId="0" fontId="0" fillId="0" borderId="0" xfId="42"/>
    <xf numFmtId="0" fontId="2" fillId="0" borderId="0" xfId="36" applyFont="1" applyAlignment="1">
      <alignment vertical="center"/>
    </xf>
    <xf numFmtId="0" fontId="4" fillId="0" borderId="0" xfId="11" applyFont="1" applyFill="1" applyBorder="1" applyAlignment="1">
      <alignment horizontal="left" vertical="center"/>
    </xf>
    <xf numFmtId="0" fontId="2" fillId="0" borderId="0" xfId="36" applyFont="1" applyAlignment="1">
      <alignment horizontal="left" vertical="center"/>
    </xf>
    <xf numFmtId="0" fontId="2" fillId="0" borderId="0" xfId="36" applyFont="1" applyAlignment="1">
      <alignment horizontal="right" vertical="center"/>
    </xf>
    <xf numFmtId="0" fontId="2" fillId="0" borderId="1" xfId="36" applyFont="1" applyBorder="1" applyAlignment="1">
      <alignment horizontal="center" vertical="center"/>
    </xf>
    <xf numFmtId="0" fontId="2" fillId="0" borderId="2" xfId="36" applyFont="1" applyBorder="1" applyAlignment="1">
      <alignment horizontal="center" vertical="center" wrapText="1"/>
    </xf>
    <xf numFmtId="0" fontId="2" fillId="0" borderId="2" xfId="36" applyFont="1" applyBorder="1" applyAlignment="1">
      <alignment horizontal="center" vertical="center"/>
    </xf>
    <xf numFmtId="0" fontId="2" fillId="0" borderId="3" xfId="36" applyFont="1" applyBorder="1" applyAlignment="1">
      <alignment horizontal="center" vertical="center"/>
    </xf>
    <xf numFmtId="0" fontId="5" fillId="2" borderId="4" xfId="36" applyFont="1" applyFill="1" applyBorder="1" applyAlignment="1">
      <alignment horizontal="left" vertical="center"/>
    </xf>
    <xf numFmtId="0" fontId="5" fillId="2" borderId="5" xfId="36" applyFont="1" applyFill="1" applyBorder="1" applyAlignment="1">
      <alignment horizontal="left" vertical="center"/>
    </xf>
    <xf numFmtId="0" fontId="5" fillId="2" borderId="6" xfId="36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55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40" fontId="6" fillId="0" borderId="8" xfId="54" applyNumberFormat="1" applyFont="1" applyBorder="1" applyAlignment="1">
      <alignment horizontal="center" vertical="center"/>
    </xf>
    <xf numFmtId="9" fontId="7" fillId="0" borderId="8" xfId="54" applyNumberFormat="1" applyFont="1" applyBorder="1" applyAlignment="1">
      <alignment horizontal="center" vertical="center"/>
    </xf>
    <xf numFmtId="177" fontId="7" fillId="0" borderId="8" xfId="54" applyNumberFormat="1" applyFont="1" applyBorder="1" applyAlignment="1">
      <alignment horizontal="center" vertical="center"/>
    </xf>
    <xf numFmtId="37" fontId="6" fillId="0" borderId="9" xfId="9" applyNumberFormat="1" applyFont="1" applyFill="1" applyBorder="1" applyAlignment="1">
      <alignment horizontal="center" vertical="center"/>
    </xf>
    <xf numFmtId="0" fontId="7" fillId="0" borderId="7" xfId="55" applyFont="1" applyBorder="1" applyAlignment="1">
      <alignment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37" fontId="6" fillId="0" borderId="6" xfId="9" applyNumberFormat="1" applyFont="1" applyFill="1" applyBorder="1" applyAlignment="1">
      <alignment horizontal="center" vertical="center"/>
    </xf>
    <xf numFmtId="176" fontId="5" fillId="3" borderId="10" xfId="36" applyNumberFormat="1" applyFont="1" applyFill="1" applyBorder="1" applyAlignment="1">
      <alignment horizontal="right" vertical="center"/>
    </xf>
    <xf numFmtId="176" fontId="5" fillId="3" borderId="11" xfId="36" applyNumberFormat="1" applyFont="1" applyFill="1" applyBorder="1" applyAlignment="1">
      <alignment horizontal="right" vertical="center"/>
    </xf>
    <xf numFmtId="178" fontId="5" fillId="3" borderId="12" xfId="36" applyNumberFormat="1" applyFont="1" applyFill="1" applyBorder="1" applyAlignment="1">
      <alignment horizontal="right" vertical="center"/>
    </xf>
    <xf numFmtId="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5" fillId="2" borderId="4" xfId="36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176" fontId="5" fillId="0" borderId="0" xfId="53" applyNumberFormat="1" applyFont="1" applyAlignment="1"/>
    <xf numFmtId="176" fontId="5" fillId="0" borderId="0" xfId="53" applyNumberFormat="1" applyFont="1" applyAlignment="1">
      <alignment wrapText="1"/>
    </xf>
    <xf numFmtId="0" fontId="5" fillId="0" borderId="0" xfId="53" applyFont="1" applyAlignment="1">
      <alignment horizontal="left" vertical="center"/>
    </xf>
    <xf numFmtId="176" fontId="8" fillId="0" borderId="0" xfId="53" applyNumberFormat="1" applyFont="1" applyAlignment="1">
      <alignment horizontal="left"/>
    </xf>
    <xf numFmtId="0" fontId="8" fillId="0" borderId="0" xfId="53" applyFont="1" applyAlignment="1">
      <alignment horizontal="left" vertical="center" wrapText="1"/>
    </xf>
    <xf numFmtId="0" fontId="8" fillId="0" borderId="0" xfId="53" applyFont="1" applyAlignment="1">
      <alignment horizontal="left" vertical="center"/>
    </xf>
    <xf numFmtId="176" fontId="8" fillId="0" borderId="0" xfId="53" applyNumberFormat="1" applyFont="1" applyAlignment="1">
      <alignment horizontal="left" wrapText="1"/>
    </xf>
    <xf numFmtId="179" fontId="2" fillId="0" borderId="0" xfId="53" applyNumberFormat="1" applyFont="1" applyAlignment="1">
      <alignment horizontal="center" vertical="center"/>
    </xf>
    <xf numFmtId="179" fontId="3" fillId="0" borderId="0" xfId="53" applyNumberFormat="1" applyFont="1" applyAlignment="1">
      <alignment horizontal="center"/>
    </xf>
    <xf numFmtId="179" fontId="2" fillId="0" borderId="0" xfId="36" applyNumberFormat="1" applyFont="1" applyAlignment="1">
      <alignment horizontal="center" vertical="center"/>
    </xf>
    <xf numFmtId="0" fontId="5" fillId="0" borderId="1" xfId="36" applyFont="1" applyBorder="1" applyAlignment="1">
      <alignment horizontal="center" vertical="center"/>
    </xf>
    <xf numFmtId="0" fontId="5" fillId="0" borderId="2" xfId="36" applyFont="1" applyBorder="1" applyAlignment="1">
      <alignment horizontal="center" vertical="center" wrapText="1"/>
    </xf>
    <xf numFmtId="179" fontId="5" fillId="0" borderId="2" xfId="36" applyNumberFormat="1" applyFont="1" applyBorder="1" applyAlignment="1">
      <alignment horizontal="center" vertical="center"/>
    </xf>
    <xf numFmtId="0" fontId="5" fillId="0" borderId="2" xfId="36" applyFont="1" applyBorder="1" applyAlignment="1">
      <alignment horizontal="center" vertical="center"/>
    </xf>
    <xf numFmtId="0" fontId="5" fillId="0" borderId="3" xfId="36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8" xfId="36" applyFont="1" applyBorder="1" applyAlignment="1">
      <alignment horizontal="center" vertical="center"/>
    </xf>
    <xf numFmtId="0" fontId="7" fillId="0" borderId="8" xfId="54" applyFont="1" applyBorder="1" applyAlignment="1">
      <alignment horizontal="center" vertical="center"/>
    </xf>
    <xf numFmtId="0" fontId="5" fillId="2" borderId="7" xfId="36" applyFont="1" applyFill="1" applyBorder="1" applyAlignment="1">
      <alignment horizontal="left" vertical="center"/>
    </xf>
    <xf numFmtId="0" fontId="5" fillId="2" borderId="8" xfId="36" applyFont="1" applyFill="1" applyBorder="1" applyAlignment="1">
      <alignment horizontal="left" vertical="center"/>
    </xf>
    <xf numFmtId="0" fontId="5" fillId="2" borderId="9" xfId="36" applyFont="1" applyFill="1" applyBorder="1" applyAlignment="1">
      <alignment horizontal="left" vertical="center"/>
    </xf>
    <xf numFmtId="180" fontId="5" fillId="3" borderId="12" xfId="36" applyNumberFormat="1" applyFont="1" applyFill="1" applyBorder="1" applyAlignment="1">
      <alignment horizontal="right" vertical="center"/>
    </xf>
    <xf numFmtId="0" fontId="0" fillId="0" borderId="0" xfId="42" applyFont="1"/>
    <xf numFmtId="0" fontId="9" fillId="0" borderId="0" xfId="0" applyFont="1">
      <alignment vertical="center"/>
    </xf>
    <xf numFmtId="49" fontId="7" fillId="0" borderId="7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8" xfId="42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2" fillId="2" borderId="4" xfId="36" applyFont="1" applyFill="1" applyBorder="1" applyAlignment="1">
      <alignment horizontal="left" vertical="center"/>
    </xf>
    <xf numFmtId="0" fontId="2" fillId="2" borderId="6" xfId="36" applyFont="1" applyFill="1" applyBorder="1" applyAlignment="1">
      <alignment horizontal="lef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9" xfId="9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right" vertical="center" wrapText="1"/>
    </xf>
    <xf numFmtId="178" fontId="2" fillId="6" borderId="19" xfId="9" applyNumberFormat="1" applyFont="1" applyFill="1" applyBorder="1" applyAlignment="1">
      <alignment horizontal="right" vertical="center"/>
    </xf>
    <xf numFmtId="176" fontId="2" fillId="3" borderId="10" xfId="36" applyNumberFormat="1" applyFont="1" applyFill="1" applyBorder="1" applyAlignment="1">
      <alignment horizontal="right" vertical="center"/>
    </xf>
    <xf numFmtId="178" fontId="2" fillId="3" borderId="12" xfId="36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11" fillId="7" borderId="0" xfId="0" applyFont="1" applyFill="1" applyAlignment="1">
      <alignment horizontal="right" vertical="center"/>
    </xf>
    <xf numFmtId="10" fontId="3" fillId="7" borderId="0" xfId="12" applyNumberFormat="1" applyFont="1" applyFill="1" applyAlignment="1">
      <alignment vertical="center"/>
    </xf>
  </cellXfs>
  <cellStyles count="56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长城会短信相关活动报价1016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_flash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_quotation GW" xfId="54"/>
    <cellStyle name="样式 1" xfId="55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7"/>
  <sheetViews>
    <sheetView tabSelected="1" workbookViewId="0">
      <selection activeCell="B1" sqref="B1:C1"/>
    </sheetView>
  </sheetViews>
  <sheetFormatPr defaultColWidth="8.83333333333333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3333333333333" customWidth="1"/>
  </cols>
  <sheetData>
    <row r="1" ht="37.5" customHeight="1" spans="2:3">
      <c r="B1" s="1" t="s">
        <v>0</v>
      </c>
      <c r="C1" s="1"/>
    </row>
    <row r="2" ht="16.2" spans="2:3">
      <c r="B2" s="2" t="s">
        <v>1</v>
      </c>
      <c r="C2" s="3" t="s">
        <v>2</v>
      </c>
    </row>
    <row r="3" ht="16.2" spans="2:3">
      <c r="B3" s="2" t="s">
        <v>3</v>
      </c>
      <c r="C3" s="3" t="s">
        <v>4</v>
      </c>
    </row>
    <row r="4" s="7" customFormat="1" ht="16.5" customHeight="1" spans="2:3">
      <c r="B4" s="8" t="s">
        <v>5</v>
      </c>
      <c r="C4" s="9" t="s">
        <v>6</v>
      </c>
    </row>
    <row r="5" s="7" customFormat="1" ht="16.5" customHeight="1" spans="2:3">
      <c r="B5" s="8" t="s">
        <v>7</v>
      </c>
      <c r="C5" s="10"/>
    </row>
    <row r="6" s="7" customFormat="1" ht="16.5" customHeight="1" spans="2:3">
      <c r="B6" s="11"/>
      <c r="C6" s="11"/>
    </row>
    <row r="7" s="7" customFormat="1" ht="30.75" customHeight="1" spans="2:3">
      <c r="B7" s="12" t="s">
        <v>8</v>
      </c>
      <c r="C7" s="15" t="s">
        <v>9</v>
      </c>
    </row>
    <row r="8" s="7" customFormat="1" ht="16.2" spans="2:3">
      <c r="B8" s="73" t="s">
        <v>10</v>
      </c>
      <c r="C8" s="74"/>
    </row>
    <row r="9" s="7" customFormat="1" ht="16.2" spans="2:3">
      <c r="B9" s="75" t="s">
        <v>11</v>
      </c>
      <c r="C9" s="76">
        <f>Medical!H15</f>
        <v>5570</v>
      </c>
    </row>
    <row r="10" s="7" customFormat="1" ht="16.2" spans="2:3">
      <c r="B10" s="73" t="s">
        <v>12</v>
      </c>
      <c r="C10" s="74"/>
    </row>
    <row r="11" s="7" customFormat="1" ht="16.2" spans="2:3">
      <c r="B11" s="75" t="s">
        <v>11</v>
      </c>
      <c r="C11" s="76">
        <f>Creative!H13</f>
        <v>9020</v>
      </c>
    </row>
    <row r="12" s="7" customFormat="1" ht="16.2" spans="2:3">
      <c r="B12" s="73" t="s">
        <v>13</v>
      </c>
      <c r="C12" s="74"/>
    </row>
    <row r="13" s="7" customFormat="1" ht="16.2" spans="2:3">
      <c r="B13" s="75" t="s">
        <v>11</v>
      </c>
      <c r="C13" s="76">
        <f>Video!H14</f>
        <v>65100</v>
      </c>
    </row>
    <row r="14" s="7" customFormat="1" ht="16.2" spans="2:3">
      <c r="B14" s="73" t="s">
        <v>14</v>
      </c>
      <c r="C14" s="74"/>
    </row>
    <row r="15" s="7" customFormat="1" ht="16.2" spans="2:3">
      <c r="B15" s="75" t="s">
        <v>11</v>
      </c>
      <c r="C15" s="76">
        <f>'Staffing Fee'!H12</f>
        <v>12800</v>
      </c>
    </row>
    <row r="16" ht="16" customHeight="1" spans="2:3">
      <c r="B16" s="77"/>
      <c r="C16" s="78"/>
    </row>
    <row r="17" ht="16.2" spans="2:3">
      <c r="B17" s="79" t="s">
        <v>11</v>
      </c>
      <c r="C17" s="80">
        <f>C9++C11+C15+C13</f>
        <v>92490</v>
      </c>
    </row>
    <row r="18" ht="16.2" spans="2:3">
      <c r="B18" s="79" t="s">
        <v>15</v>
      </c>
      <c r="C18" s="80">
        <f>C17*0.06</f>
        <v>5549.4</v>
      </c>
    </row>
    <row r="19" ht="16.95" spans="2:3">
      <c r="B19" s="81" t="s">
        <v>16</v>
      </c>
      <c r="C19" s="82">
        <f>C17+C18</f>
        <v>98039.4</v>
      </c>
    </row>
    <row r="20" spans="2:3">
      <c r="B20" s="83"/>
      <c r="C20" s="83"/>
    </row>
    <row r="21" spans="2:3">
      <c r="B21" s="84" t="s">
        <v>17</v>
      </c>
      <c r="C21" s="85">
        <f>+C15/C17</f>
        <v>0.138393339820521</v>
      </c>
    </row>
    <row r="22" spans="2:2">
      <c r="B22" s="45"/>
    </row>
    <row r="23" spans="2:2">
      <c r="B23" s="48"/>
    </row>
    <row r="24" spans="2:2">
      <c r="B24" s="48"/>
    </row>
    <row r="25" spans="2:2">
      <c r="B25" s="48"/>
    </row>
    <row r="26" spans="2:2">
      <c r="B26" s="48"/>
    </row>
    <row r="27" spans="2:2">
      <c r="B27" s="48"/>
    </row>
  </sheetData>
  <mergeCells count="6">
    <mergeCell ref="B1:C1"/>
    <mergeCell ref="B8:C8"/>
    <mergeCell ref="B10:C10"/>
    <mergeCell ref="B12:C12"/>
    <mergeCell ref="B14:C14"/>
    <mergeCell ref="B16:C16"/>
  </mergeCells>
  <hyperlinks>
    <hyperlink ref="C4" r:id="rId1" display="kong.wei@ubs-cn.com" tooltip="mailto:kong.wei@ubs-cn.com"/>
  </hyperlinks>
  <pageMargins left="0.75" right="0.75" top="1" bottom="1" header="0.3" footer="0.3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5"/>
  <sheetViews>
    <sheetView workbookViewId="0">
      <selection activeCell="E3" sqref="E3"/>
    </sheetView>
  </sheetViews>
  <sheetFormatPr defaultColWidth="8.66666666666667" defaultRowHeight="17.4" outlineLevelCol="7"/>
  <cols>
    <col min="2" max="2" width="30" customWidth="1"/>
    <col min="3" max="3" width="50.6666666666667" customWidth="1"/>
    <col min="4" max="4" width="8.33333333333333" customWidth="1"/>
    <col min="5" max="5" width="10.6666666666667" customWidth="1"/>
    <col min="6" max="6" width="5.5" style="68" customWidth="1"/>
    <col min="7" max="7" width="9.66666666666667" customWidth="1"/>
    <col min="8" max="8" width="12.1666666666667" customWidth="1"/>
  </cols>
  <sheetData>
    <row r="1" ht="39.6" spans="2:8">
      <c r="B1" s="1" t="s">
        <v>0</v>
      </c>
      <c r="C1" s="1"/>
      <c r="D1" s="2"/>
      <c r="E1" s="52"/>
      <c r="F1" s="2"/>
      <c r="G1" s="2"/>
      <c r="H1" s="2"/>
    </row>
    <row r="2" ht="16.2" spans="2:8">
      <c r="B2" s="2" t="s">
        <v>1</v>
      </c>
      <c r="C2" s="3" t="s">
        <v>2</v>
      </c>
      <c r="D2" s="4"/>
      <c r="E2" s="53"/>
      <c r="F2" s="5"/>
      <c r="G2" s="5"/>
      <c r="H2" s="5"/>
    </row>
    <row r="3" ht="16.2" spans="2:8">
      <c r="B3" s="2" t="s">
        <v>3</v>
      </c>
      <c r="C3" s="3" t="s">
        <v>4</v>
      </c>
      <c r="D3" s="6"/>
      <c r="E3" s="53"/>
      <c r="F3" s="5"/>
      <c r="G3" s="5"/>
      <c r="H3" s="5"/>
    </row>
    <row r="4" ht="16.2" spans="2:8">
      <c r="B4" s="8" t="s">
        <v>5</v>
      </c>
      <c r="C4" s="9" t="s">
        <v>6</v>
      </c>
      <c r="D4" s="8"/>
      <c r="E4" s="54"/>
      <c r="F4" s="8"/>
      <c r="G4" s="8"/>
      <c r="H4" s="8"/>
    </row>
    <row r="5" ht="16.2" spans="2:8">
      <c r="B5" s="8" t="s">
        <v>7</v>
      </c>
      <c r="C5" s="10"/>
      <c r="D5" s="8"/>
      <c r="E5" s="54"/>
      <c r="F5" s="8"/>
      <c r="G5" s="8"/>
      <c r="H5" s="8"/>
    </row>
    <row r="6" ht="16.95" spans="2:8">
      <c r="B6" s="11"/>
      <c r="C6" s="11"/>
      <c r="D6" s="11"/>
      <c r="E6" s="54"/>
      <c r="F6" s="11"/>
      <c r="G6" s="11"/>
      <c r="H6" s="11"/>
    </row>
    <row r="7" ht="78" spans="2:8">
      <c r="B7" s="55" t="s">
        <v>8</v>
      </c>
      <c r="C7" s="56" t="s">
        <v>18</v>
      </c>
      <c r="D7" s="56" t="s">
        <v>19</v>
      </c>
      <c r="E7" s="57" t="s">
        <v>20</v>
      </c>
      <c r="F7" s="58" t="s">
        <v>21</v>
      </c>
      <c r="G7" s="58" t="s">
        <v>22</v>
      </c>
      <c r="H7" s="59" t="s">
        <v>23</v>
      </c>
    </row>
    <row r="8" s="7" customFormat="1" ht="15.6" spans="2:8">
      <c r="B8" s="16" t="s">
        <v>24</v>
      </c>
      <c r="C8" s="17"/>
      <c r="D8" s="17"/>
      <c r="E8" s="17"/>
      <c r="F8" s="17"/>
      <c r="G8" s="17"/>
      <c r="H8" s="18"/>
    </row>
    <row r="9" s="67" customFormat="1" ht="15.6" spans="2:8">
      <c r="B9" s="19" t="s">
        <v>25</v>
      </c>
      <c r="C9" s="60" t="s">
        <v>26</v>
      </c>
      <c r="D9" s="21">
        <v>2021</v>
      </c>
      <c r="E9" s="22">
        <v>800</v>
      </c>
      <c r="F9" s="61" t="s">
        <v>27</v>
      </c>
      <c r="G9" s="62">
        <v>3</v>
      </c>
      <c r="H9" s="25">
        <f>E9*G9</f>
        <v>2400</v>
      </c>
    </row>
    <row r="10" s="67" customFormat="1" ht="15.6" spans="2:8">
      <c r="B10" s="19" t="s">
        <v>28</v>
      </c>
      <c r="C10" s="60" t="s">
        <v>29</v>
      </c>
      <c r="D10" s="21"/>
      <c r="E10" s="22">
        <v>15</v>
      </c>
      <c r="F10" s="61" t="s">
        <v>30</v>
      </c>
      <c r="G10" s="62">
        <v>10</v>
      </c>
      <c r="H10" s="25">
        <f t="shared" ref="H10:H12" si="0">E10*G10</f>
        <v>150</v>
      </c>
    </row>
    <row r="11" s="67" customFormat="1" ht="15.6" spans="2:8">
      <c r="B11" s="19" t="s">
        <v>31</v>
      </c>
      <c r="C11" s="60" t="s">
        <v>31</v>
      </c>
      <c r="D11" s="21"/>
      <c r="E11" s="22">
        <v>7</v>
      </c>
      <c r="F11" s="61" t="s">
        <v>30</v>
      </c>
      <c r="G11" s="62">
        <v>10</v>
      </c>
      <c r="H11" s="25">
        <f t="shared" si="0"/>
        <v>70</v>
      </c>
    </row>
    <row r="12" s="67" customFormat="1" ht="15.6" spans="2:8">
      <c r="B12" s="19" t="s">
        <v>32</v>
      </c>
      <c r="C12" s="60" t="s">
        <v>32</v>
      </c>
      <c r="D12" s="21"/>
      <c r="E12" s="22">
        <v>10</v>
      </c>
      <c r="F12" s="61" t="s">
        <v>30</v>
      </c>
      <c r="G12" s="62">
        <v>15</v>
      </c>
      <c r="H12" s="25">
        <f t="shared" si="0"/>
        <v>150</v>
      </c>
    </row>
    <row r="13" s="7" customFormat="1" ht="15.6" spans="2:8">
      <c r="B13" s="63" t="s">
        <v>33</v>
      </c>
      <c r="C13" s="64"/>
      <c r="D13" s="64"/>
      <c r="E13" s="64"/>
      <c r="F13" s="64"/>
      <c r="G13" s="64"/>
      <c r="H13" s="65"/>
    </row>
    <row r="14" s="67" customFormat="1" ht="15.6" spans="2:8">
      <c r="B14" s="69" t="s">
        <v>34</v>
      </c>
      <c r="C14" s="70" t="s">
        <v>35</v>
      </c>
      <c r="D14" s="71">
        <v>2021</v>
      </c>
      <c r="E14" s="22">
        <v>2800</v>
      </c>
      <c r="F14" s="72" t="s">
        <v>36</v>
      </c>
      <c r="G14" s="62">
        <v>1</v>
      </c>
      <c r="H14" s="25">
        <f>E14*G14</f>
        <v>2800</v>
      </c>
    </row>
    <row r="15" ht="16.35" spans="2:8">
      <c r="B15" s="32" t="s">
        <v>11</v>
      </c>
      <c r="C15" s="33"/>
      <c r="D15" s="33"/>
      <c r="E15" s="33"/>
      <c r="F15" s="33"/>
      <c r="G15" s="33"/>
      <c r="H15" s="66">
        <f>SUM(H9:H14)</f>
        <v>5570</v>
      </c>
    </row>
  </sheetData>
  <mergeCells count="5">
    <mergeCell ref="B1:C1"/>
    <mergeCell ref="B8:H8"/>
    <mergeCell ref="B13:H13"/>
    <mergeCell ref="B15:G15"/>
    <mergeCell ref="D9:D12"/>
  </mergeCells>
  <hyperlinks>
    <hyperlink ref="C4" r:id="rId1" display="kong.wei@ubs-cn.com" tooltip="mailto:kong.wei@ubs-cn.com"/>
  </hyperlinks>
  <pageMargins left="0.75" right="0.75" top="1" bottom="1" header="0.5" footer="0.5"/>
  <pageSetup paperSize="9" scale="5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3"/>
  <sheetViews>
    <sheetView workbookViewId="0">
      <selection activeCell="C4" sqref="C4"/>
    </sheetView>
  </sheetViews>
  <sheetFormatPr defaultColWidth="8.66666666666667" defaultRowHeight="15.6" outlineLevelCol="7"/>
  <cols>
    <col min="2" max="2" width="38.4166666666667" customWidth="1"/>
    <col min="3" max="3" width="43.9166666666667" customWidth="1"/>
    <col min="4" max="4" width="16.0833333333333" customWidth="1"/>
    <col min="8" max="8" width="10.5"/>
  </cols>
  <sheetData>
    <row r="1" ht="39.6" spans="2:8">
      <c r="B1" s="1" t="s">
        <v>0</v>
      </c>
      <c r="C1" s="1"/>
      <c r="D1" s="2"/>
      <c r="E1" s="52"/>
      <c r="F1" s="2"/>
      <c r="G1" s="2"/>
      <c r="H1" s="2"/>
    </row>
    <row r="2" ht="16.2" spans="2:8">
      <c r="B2" s="2" t="s">
        <v>1</v>
      </c>
      <c r="C2" s="3" t="s">
        <v>2</v>
      </c>
      <c r="D2" s="4"/>
      <c r="E2" s="53"/>
      <c r="F2" s="5"/>
      <c r="G2" s="5"/>
      <c r="H2" s="5"/>
    </row>
    <row r="3" ht="16.2" spans="2:8">
      <c r="B3" s="2" t="s">
        <v>3</v>
      </c>
      <c r="C3" s="3" t="s">
        <v>4</v>
      </c>
      <c r="D3" s="6"/>
      <c r="E3" s="53"/>
      <c r="F3" s="5"/>
      <c r="G3" s="5"/>
      <c r="H3" s="5"/>
    </row>
    <row r="4" ht="16.2" spans="2:8">
      <c r="B4" s="8" t="s">
        <v>5</v>
      </c>
      <c r="C4" s="9" t="s">
        <v>6</v>
      </c>
      <c r="D4" s="8"/>
      <c r="E4" s="54"/>
      <c r="F4" s="8"/>
      <c r="G4" s="8"/>
      <c r="H4" s="8"/>
    </row>
    <row r="5" ht="16.2" spans="2:8">
      <c r="B5" s="8" t="s">
        <v>7</v>
      </c>
      <c r="C5" s="10"/>
      <c r="D5" s="8"/>
      <c r="E5" s="54"/>
      <c r="F5" s="8"/>
      <c r="G5" s="8"/>
      <c r="H5" s="8"/>
    </row>
    <row r="6" ht="16.95" spans="2:8">
      <c r="B6" s="11"/>
      <c r="C6" s="11"/>
      <c r="D6" s="11"/>
      <c r="E6" s="54"/>
      <c r="F6" s="11"/>
      <c r="G6" s="11"/>
      <c r="H6" s="11"/>
    </row>
    <row r="7" ht="31.2" spans="2:8">
      <c r="B7" s="55" t="s">
        <v>8</v>
      </c>
      <c r="C7" s="56" t="s">
        <v>18</v>
      </c>
      <c r="D7" s="56" t="s">
        <v>19</v>
      </c>
      <c r="E7" s="57" t="s">
        <v>20</v>
      </c>
      <c r="F7" s="58" t="s">
        <v>21</v>
      </c>
      <c r="G7" s="58" t="s">
        <v>22</v>
      </c>
      <c r="H7" s="59" t="s">
        <v>23</v>
      </c>
    </row>
    <row r="8" spans="2:8">
      <c r="B8" s="16" t="s">
        <v>37</v>
      </c>
      <c r="C8" s="17"/>
      <c r="D8" s="17"/>
      <c r="E8" s="17"/>
      <c r="F8" s="17"/>
      <c r="G8" s="17"/>
      <c r="H8" s="18"/>
    </row>
    <row r="9" ht="23" customHeight="1" spans="2:8">
      <c r="B9" s="19" t="s">
        <v>38</v>
      </c>
      <c r="C9" s="60" t="s">
        <v>39</v>
      </c>
      <c r="D9" s="21">
        <v>2021</v>
      </c>
      <c r="E9" s="22">
        <v>4000</v>
      </c>
      <c r="F9" s="61" t="s">
        <v>40</v>
      </c>
      <c r="G9" s="62">
        <v>1</v>
      </c>
      <c r="H9" s="25">
        <f>E9*G9</f>
        <v>4000</v>
      </c>
    </row>
    <row r="10" spans="2:8">
      <c r="B10" s="19" t="s">
        <v>41</v>
      </c>
      <c r="C10" s="60" t="s">
        <v>42</v>
      </c>
      <c r="D10" s="21" t="s">
        <v>43</v>
      </c>
      <c r="E10" s="22">
        <v>2500</v>
      </c>
      <c r="F10" s="61" t="s">
        <v>40</v>
      </c>
      <c r="G10" s="62">
        <v>1</v>
      </c>
      <c r="H10" s="25">
        <f>E10*G10</f>
        <v>2500</v>
      </c>
    </row>
    <row r="11" spans="2:8">
      <c r="B11" s="63" t="s">
        <v>24</v>
      </c>
      <c r="C11" s="64"/>
      <c r="D11" s="64"/>
      <c r="E11" s="64"/>
      <c r="F11" s="64"/>
      <c r="G11" s="64"/>
      <c r="H11" s="65"/>
    </row>
    <row r="12" spans="2:8">
      <c r="B12" s="19" t="s">
        <v>44</v>
      </c>
      <c r="C12" s="60" t="s">
        <v>45</v>
      </c>
      <c r="D12" s="21">
        <v>2021</v>
      </c>
      <c r="E12" s="22">
        <v>630</v>
      </c>
      <c r="F12" s="61" t="s">
        <v>27</v>
      </c>
      <c r="G12" s="62">
        <v>4</v>
      </c>
      <c r="H12" s="25">
        <f>E12*G12</f>
        <v>2520</v>
      </c>
    </row>
    <row r="13" ht="16.35" spans="2:8">
      <c r="B13" s="32" t="s">
        <v>11</v>
      </c>
      <c r="C13" s="33"/>
      <c r="D13" s="33"/>
      <c r="E13" s="33"/>
      <c r="F13" s="33"/>
      <c r="G13" s="33"/>
      <c r="H13" s="66">
        <f>SUM(H9:H12)</f>
        <v>9020</v>
      </c>
    </row>
  </sheetData>
  <mergeCells count="4">
    <mergeCell ref="B1:C1"/>
    <mergeCell ref="B8:H8"/>
    <mergeCell ref="B11:H11"/>
    <mergeCell ref="B13:G13"/>
  </mergeCells>
  <hyperlinks>
    <hyperlink ref="C4" r:id="rId1" display="kong.wei@ubs-cn.com" tooltip="mailto:kong.wei@ubs-cn.com"/>
  </hyperlinks>
  <pageMargins left="0.75" right="0.75" top="1" bottom="1" header="0.5" footer="0.5"/>
  <pageSetup paperSize="9" scale="5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workbookViewId="0">
      <selection activeCell="C4" sqref="C4"/>
    </sheetView>
  </sheetViews>
  <sheetFormatPr defaultColWidth="8.83333333333333" defaultRowHeight="15.6" outlineLevelCol="7"/>
  <cols>
    <col min="1" max="1" width="5.08333333333333" customWidth="1"/>
    <col min="2" max="2" width="26.0833333333333" customWidth="1"/>
    <col min="3" max="3" width="40.0833333333333" style="36" customWidth="1"/>
    <col min="4" max="4" width="17.0833333333333" style="36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</cols>
  <sheetData>
    <row r="1" ht="37.5" customHeight="1" spans="2:8">
      <c r="B1" s="1" t="s">
        <v>0</v>
      </c>
      <c r="C1" s="1"/>
      <c r="D1" s="2"/>
      <c r="E1" s="2"/>
      <c r="F1" s="2"/>
      <c r="G1" s="2"/>
      <c r="H1" s="2"/>
    </row>
    <row r="2" ht="16.2" spans="2:8">
      <c r="B2" s="2" t="s">
        <v>1</v>
      </c>
      <c r="C2" s="3" t="s">
        <v>2</v>
      </c>
      <c r="D2" s="4"/>
      <c r="E2" s="5"/>
      <c r="F2" s="5"/>
      <c r="G2" s="5"/>
      <c r="H2" s="5"/>
    </row>
    <row r="3" ht="16.2" spans="2:8">
      <c r="B3" s="2" t="s">
        <v>3</v>
      </c>
      <c r="C3" s="3" t="s">
        <v>4</v>
      </c>
      <c r="D3" s="6"/>
      <c r="E3" s="5"/>
      <c r="F3" s="5"/>
      <c r="G3" s="5"/>
      <c r="H3" s="5"/>
    </row>
    <row r="4" s="7" customFormat="1" ht="16.5" customHeight="1" spans="2:8">
      <c r="B4" s="8" t="s">
        <v>5</v>
      </c>
      <c r="C4" s="9" t="s">
        <v>6</v>
      </c>
      <c r="D4" s="8"/>
      <c r="E4" s="8"/>
      <c r="F4" s="8"/>
      <c r="G4" s="8"/>
      <c r="H4" s="8"/>
    </row>
    <row r="5" s="7" customFormat="1" ht="16.5" customHeight="1" spans="2:8">
      <c r="B5" s="8" t="s">
        <v>7</v>
      </c>
      <c r="C5" s="10"/>
      <c r="D5" s="8"/>
      <c r="E5" s="8"/>
      <c r="F5" s="8"/>
      <c r="G5" s="8"/>
      <c r="H5" s="8"/>
    </row>
    <row r="6" s="7" customFormat="1" ht="16.5" customHeight="1" spans="2:8">
      <c r="B6" s="11"/>
      <c r="C6" s="11"/>
      <c r="D6" s="11"/>
      <c r="E6" s="11"/>
      <c r="F6" s="11"/>
      <c r="G6" s="11"/>
      <c r="H6" s="11"/>
    </row>
    <row r="7" s="7" customFormat="1" ht="39" customHeight="1" spans="2:8">
      <c r="B7" s="12" t="s">
        <v>8</v>
      </c>
      <c r="C7" s="13" t="s">
        <v>18</v>
      </c>
      <c r="D7" s="13" t="s">
        <v>19</v>
      </c>
      <c r="E7" s="14" t="s">
        <v>20</v>
      </c>
      <c r="F7" s="14" t="s">
        <v>21</v>
      </c>
      <c r="G7" s="14" t="s">
        <v>22</v>
      </c>
      <c r="H7" s="15" t="s">
        <v>23</v>
      </c>
    </row>
    <row r="8" ht="33.75" customHeight="1" spans="2:8">
      <c r="B8" s="37" t="s">
        <v>46</v>
      </c>
      <c r="C8" s="17"/>
      <c r="D8" s="17"/>
      <c r="E8" s="17"/>
      <c r="F8" s="17"/>
      <c r="G8" s="17"/>
      <c r="H8" s="18"/>
    </row>
    <row r="9" spans="2:8">
      <c r="B9" s="38" t="s">
        <v>47</v>
      </c>
      <c r="C9" s="39" t="s">
        <v>48</v>
      </c>
      <c r="D9" s="40">
        <v>2021</v>
      </c>
      <c r="E9" s="22">
        <v>550</v>
      </c>
      <c r="F9" s="23" t="s">
        <v>49</v>
      </c>
      <c r="G9" s="24">
        <v>8</v>
      </c>
      <c r="H9" s="25">
        <f>E9*G9</f>
        <v>4400</v>
      </c>
    </row>
    <row r="10" spans="2:8">
      <c r="B10" s="38" t="s">
        <v>50</v>
      </c>
      <c r="C10" s="41"/>
      <c r="D10" s="42"/>
      <c r="E10" s="22">
        <v>400</v>
      </c>
      <c r="F10" s="23" t="s">
        <v>49</v>
      </c>
      <c r="G10" s="24">
        <v>10</v>
      </c>
      <c r="H10" s="25">
        <f>E10*G10</f>
        <v>4000</v>
      </c>
    </row>
    <row r="11" spans="2:8">
      <c r="B11" s="43" t="s">
        <v>51</v>
      </c>
      <c r="C11" s="41"/>
      <c r="D11" s="44"/>
      <c r="E11" s="22">
        <v>400</v>
      </c>
      <c r="F11" s="23" t="s">
        <v>49</v>
      </c>
      <c r="G11" s="24">
        <v>11</v>
      </c>
      <c r="H11" s="25">
        <f>E11*G11</f>
        <v>4400</v>
      </c>
    </row>
    <row r="12" ht="16.35" spans="2:8">
      <c r="B12" s="32" t="s">
        <v>11</v>
      </c>
      <c r="C12" s="33"/>
      <c r="D12" s="33"/>
      <c r="E12" s="33"/>
      <c r="F12" s="33"/>
      <c r="G12" s="33"/>
      <c r="H12" s="34">
        <f>SUM(H9:H11)</f>
        <v>12800</v>
      </c>
    </row>
    <row r="16" spans="2:5">
      <c r="B16" s="45"/>
      <c r="C16" s="46"/>
      <c r="D16" s="46"/>
      <c r="E16" s="47"/>
    </row>
    <row r="17" spans="2:5">
      <c r="B17" s="48"/>
      <c r="C17" s="49"/>
      <c r="D17" s="49"/>
      <c r="E17" s="50"/>
    </row>
    <row r="18" spans="2:5">
      <c r="B18" s="48"/>
      <c r="C18" s="49"/>
      <c r="D18" s="49"/>
      <c r="E18" s="50"/>
    </row>
    <row r="19" spans="2:5">
      <c r="B19" s="48"/>
      <c r="C19" s="49"/>
      <c r="D19" s="49"/>
      <c r="E19" s="50"/>
    </row>
    <row r="20" spans="2:5">
      <c r="B20" s="48"/>
      <c r="C20" s="49"/>
      <c r="D20" s="49"/>
      <c r="E20" s="50"/>
    </row>
    <row r="21" spans="2:5">
      <c r="B21" s="48"/>
      <c r="C21" s="51"/>
      <c r="D21" s="51"/>
      <c r="E21" s="50"/>
    </row>
  </sheetData>
  <mergeCells count="5">
    <mergeCell ref="B1:C1"/>
    <mergeCell ref="B8:H8"/>
    <mergeCell ref="B12:G12"/>
    <mergeCell ref="C9:C11"/>
    <mergeCell ref="D9:D11"/>
  </mergeCells>
  <hyperlinks>
    <hyperlink ref="C4" r:id="rId1" display="kong.wei@ubs-cn.com" tooltip="mailto:kong.wei@ubs-cn.com"/>
  </hyperlinks>
  <pageMargins left="0.75" right="0.75" top="1" bottom="1" header="0.3" footer="0.3"/>
  <pageSetup paperSize="9" scale="6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D4" sqref="D4"/>
    </sheetView>
  </sheetViews>
  <sheetFormatPr defaultColWidth="8.66666666666667" defaultRowHeight="15.6" outlineLevelCol="7"/>
  <cols>
    <col min="2" max="2" width="31.3333333333333" customWidth="1"/>
    <col min="3" max="3" width="35.4166666666667" customWidth="1"/>
    <col min="4" max="4" width="8.33333333333333" customWidth="1"/>
    <col min="6" max="6" width="11.3333333333333" customWidth="1"/>
    <col min="8" max="8" width="14.1666666666667"/>
  </cols>
  <sheetData>
    <row r="1" ht="39.6" spans="2:8">
      <c r="B1" s="1" t="s">
        <v>0</v>
      </c>
      <c r="C1" s="1"/>
      <c r="D1" s="2"/>
      <c r="E1" s="2"/>
      <c r="F1" s="2"/>
      <c r="G1" s="2"/>
      <c r="H1" s="2"/>
    </row>
    <row r="2" ht="16.2" spans="2:8">
      <c r="B2" s="2" t="s">
        <v>1</v>
      </c>
      <c r="C2" s="3" t="s">
        <v>2</v>
      </c>
      <c r="D2" s="4"/>
      <c r="E2" s="5"/>
      <c r="F2" s="5"/>
      <c r="G2" s="5"/>
      <c r="H2" s="5"/>
    </row>
    <row r="3" ht="16.2" spans="2:8">
      <c r="B3" s="2" t="s">
        <v>3</v>
      </c>
      <c r="C3" s="3" t="s">
        <v>4</v>
      </c>
      <c r="D3" s="6"/>
      <c r="E3" s="5"/>
      <c r="F3" s="5"/>
      <c r="G3" s="5"/>
      <c r="H3" s="5"/>
    </row>
    <row r="4" ht="16.2" spans="1:8">
      <c r="A4" s="7"/>
      <c r="B4" s="8" t="s">
        <v>5</v>
      </c>
      <c r="C4" s="9" t="s">
        <v>6</v>
      </c>
      <c r="D4" s="8"/>
      <c r="E4" s="8"/>
      <c r="F4" s="8"/>
      <c r="G4" s="8"/>
      <c r="H4" s="8"/>
    </row>
    <row r="5" ht="16.2" spans="1:8">
      <c r="A5" s="7"/>
      <c r="B5" s="8" t="s">
        <v>7</v>
      </c>
      <c r="C5" s="10"/>
      <c r="D5" s="8"/>
      <c r="E5" s="8"/>
      <c r="F5" s="8"/>
      <c r="G5" s="8"/>
      <c r="H5" s="8"/>
    </row>
    <row r="6" ht="14.5" customHeight="1" spans="1:8">
      <c r="A6" s="7"/>
      <c r="B6" s="11"/>
      <c r="C6" s="11"/>
      <c r="D6" s="11"/>
      <c r="E6" s="11"/>
      <c r="F6" s="11"/>
      <c r="G6" s="11"/>
      <c r="H6" s="11"/>
    </row>
    <row r="7" ht="64" customHeight="1" spans="1:8">
      <c r="A7" s="7"/>
      <c r="B7" s="12" t="s">
        <v>8</v>
      </c>
      <c r="C7" s="13" t="s">
        <v>18</v>
      </c>
      <c r="D7" s="13" t="s">
        <v>19</v>
      </c>
      <c r="E7" s="14" t="s">
        <v>20</v>
      </c>
      <c r="F7" s="14" t="s">
        <v>21</v>
      </c>
      <c r="G7" s="14" t="s">
        <v>22</v>
      </c>
      <c r="H7" s="15" t="s">
        <v>23</v>
      </c>
    </row>
    <row r="8" spans="2:8">
      <c r="B8" s="16" t="s">
        <v>52</v>
      </c>
      <c r="C8" s="17"/>
      <c r="D8" s="17"/>
      <c r="E8" s="17"/>
      <c r="F8" s="17"/>
      <c r="G8" s="17"/>
      <c r="H8" s="18"/>
    </row>
    <row r="9" spans="2:8">
      <c r="B9" s="19" t="s">
        <v>53</v>
      </c>
      <c r="C9" s="20" t="s">
        <v>54</v>
      </c>
      <c r="D9" s="21">
        <v>2021</v>
      </c>
      <c r="E9" s="22">
        <v>750</v>
      </c>
      <c r="F9" s="23" t="s">
        <v>55</v>
      </c>
      <c r="G9" s="24">
        <v>51</v>
      </c>
      <c r="H9" s="25">
        <f>E9*G9</f>
        <v>38250</v>
      </c>
    </row>
    <row r="10" spans="2:8">
      <c r="B10" s="26" t="s">
        <v>56</v>
      </c>
      <c r="C10" s="20" t="s">
        <v>57</v>
      </c>
      <c r="D10" s="21"/>
      <c r="E10" s="22">
        <v>175</v>
      </c>
      <c r="F10" s="27" t="s">
        <v>58</v>
      </c>
      <c r="G10" s="24">
        <v>134</v>
      </c>
      <c r="H10" s="25">
        <f>E10*G10</f>
        <v>23450</v>
      </c>
    </row>
    <row r="11" spans="2:8">
      <c r="B11" s="26" t="s">
        <v>59</v>
      </c>
      <c r="C11" s="20" t="s">
        <v>60</v>
      </c>
      <c r="D11" s="21"/>
      <c r="E11" s="22">
        <v>1500</v>
      </c>
      <c r="F11" s="27" t="s">
        <v>61</v>
      </c>
      <c r="G11" s="28">
        <v>1</v>
      </c>
      <c r="H11" s="25">
        <f>E11*G11</f>
        <v>1500</v>
      </c>
    </row>
    <row r="12" spans="2:8">
      <c r="B12" s="26" t="s">
        <v>62</v>
      </c>
      <c r="C12" s="20" t="s">
        <v>63</v>
      </c>
      <c r="D12" s="21"/>
      <c r="E12" s="22">
        <v>1900</v>
      </c>
      <c r="F12" s="27" t="s">
        <v>61</v>
      </c>
      <c r="G12" s="28">
        <v>1</v>
      </c>
      <c r="H12" s="25">
        <f>E12*G12</f>
        <v>1900</v>
      </c>
    </row>
    <row r="13" spans="2:8">
      <c r="B13" s="29" t="s">
        <v>16</v>
      </c>
      <c r="C13" s="30"/>
      <c r="D13" s="30"/>
      <c r="E13" s="30"/>
      <c r="F13" s="30"/>
      <c r="G13" s="30"/>
      <c r="H13" s="31">
        <f>SUM(H9:H12)</f>
        <v>65100</v>
      </c>
    </row>
    <row r="14" ht="16.35" spans="2:8">
      <c r="B14" s="32" t="s">
        <v>11</v>
      </c>
      <c r="C14" s="33"/>
      <c r="D14" s="33"/>
      <c r="E14" s="33"/>
      <c r="F14" s="33"/>
      <c r="G14" s="33"/>
      <c r="H14" s="34">
        <f>H13</f>
        <v>65100</v>
      </c>
    </row>
    <row r="15" spans="8:8">
      <c r="H15" s="35"/>
    </row>
  </sheetData>
  <mergeCells count="5">
    <mergeCell ref="B1:C1"/>
    <mergeCell ref="B8:H8"/>
    <mergeCell ref="B13:G13"/>
    <mergeCell ref="B14:G14"/>
    <mergeCell ref="D9:D12"/>
  </mergeCells>
  <hyperlinks>
    <hyperlink ref="C4" r:id="rId1" display="kong.wei@ubs-cn.com" tooltip="mailto:kong.wei@ubs-cn.com"/>
  </hyperlinks>
  <pageMargins left="0.75" right="0.75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Medical</vt:lpstr>
      <vt:lpstr>Creative</vt:lpstr>
      <vt:lpstr>Staffing Fee</vt:lpstr>
      <vt:lpstr>Video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cherish</cp:lastModifiedBy>
  <dcterms:created xsi:type="dcterms:W3CDTF">2016-06-29T09:42:00Z</dcterms:created>
  <cp:lastPrinted>2023-04-19T04:21:00Z</cp:lastPrinted>
  <dcterms:modified xsi:type="dcterms:W3CDTF">2023-08-31T05:52:05Z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1D2C4A18989B461AA428842006FCE03D_13</vt:lpwstr>
  </property>
</Properties>
</file>