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<sst xmlns="http://schemas.openxmlformats.org/spreadsheetml/2006/main" count="68" uniqueCount="38">
  <si>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结算单</t>
  </si>
  <si>
    <t>Client:</t>
  </si>
  <si>
    <t>AstraZeneca</t>
  </si>
  <si>
    <t xml:space="preserve">Project Name: </t>
  </si>
  <si>
    <t>2023AZ安达唐关键信息一页纸项目</t>
  </si>
  <si>
    <t>Supplier Contact Information:</t>
  </si>
  <si>
    <t>kong.wei@ubs-cn.com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</si>
  <si>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</si>
  <si>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</si>
  <si>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</si>
  <si>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</si>
  <si>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</si>
  <si>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</si>
  <si>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</si>
  <si>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</si>
  <si>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</si>
  <si>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</si>
  <si>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</si>
  <si>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</si>
  <si>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</si>
  <si>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</si>
  <si>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</si>
  <si>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</si>
  <si>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安达唐关键信息一页纸</t>
  </si>
  <si>
    <t>海报(new work)</t>
  </si>
  <si>
    <t>根据已有KV进行设计、排版、完稿，尺寸60CM*90CM</t>
  </si>
  <si>
    <t>张</t>
  </si>
  <si>
    <t>海报线下印刷</t>
  </si>
  <si>
    <t>铜版纸不干胶贴纸，覆膜；尺寸：A5；共1000份</t>
  </si>
  <si>
    <t>No Rate card</t>
  </si>
  <si>
    <t>运费</t>
  </si>
  <si>
    <t>一次性寄送上海</t>
  </si>
  <si>
    <t>次</t>
  </si>
  <si>
    <t>Total：</t>
  </si>
  <si>
    <t>项目管理/人员管理 
Service Fee/Staffing Fee</t>
  </si>
  <si>
    <t>Senior Account Executive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</si>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</sst>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49" applyFont="1" applyAlignment="1">
      <alignment wrapText="1"/>
    </xf>
    <xf numFmtId="0" fontId="3" fillId="0" borderId="0" xfId="49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horizontal="right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/>
    </xf>
    <xf numFmtId="0" fontId="3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9" applyNumberFormat="1" applyFont="1" applyFill="1" applyBorder="1" applyAlignment="1">
      <alignment horizontal="right" vertical="center"/>
    </xf>
    <xf numFmtId="176" fontId="3" fillId="3" borderId="12" xfId="49" applyNumberFormat="1" applyFont="1" applyFill="1" applyBorder="1" applyAlignment="1">
      <alignment horizontal="right" vertical="center"/>
    </xf>
    <xf numFmtId="178" fontId="3" fillId="3" borderId="13" xfId="49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176" fontId="4" fillId="0" borderId="0" xfId="51" applyNumberFormat="1" applyFont="1" applyAlignment="1">
      <alignment horizontal="left" wrapText="1"/>
    </xf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0" fontId="3" fillId="0" borderId="9" xfId="51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right" vertical="center" wrapText="1"/>
    </xf>
    <xf numFmtId="178" fontId="3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51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B1" sqref="B1:C1"/>
    </sheetView>
  </sheetViews>
  <sheetFormatPr defaultColWidth="8.9" defaultRowHeight="15.6" outlineLevelCol="3"/>
  <cols>
    <col min="1" max="1" width="5.1" customWidth="1"/>
    <col min="2" max="2" width="39.6" customWidth="1"/>
    <col min="3" max="3" width="35.1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1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38" t="s">
        <v>10</v>
      </c>
      <c r="C8" s="40"/>
    </row>
    <row r="9" spans="2:3">
      <c r="B9" s="52" t="s">
        <v>11</v>
      </c>
      <c r="C9" s="53">
        <f>Creative!H13</f>
        <v>3200</v>
      </c>
    </row>
    <row r="10" s="1" customFormat="1" ht="16.2" spans="2:3">
      <c r="B10" s="38" t="s">
        <v>12</v>
      </c>
      <c r="C10" s="40"/>
    </row>
    <row r="11" spans="2:3">
      <c r="B11" s="52" t="s">
        <v>11</v>
      </c>
      <c r="C11" s="50">
        <f>'Staffing Fee'!H10</f>
        <v>380</v>
      </c>
    </row>
    <row r="12" ht="3.75" customHeight="1" spans="2:3">
      <c r="B12" s="54"/>
      <c r="C12" s="55"/>
    </row>
    <row r="13" spans="2:3">
      <c r="B13" s="56" t="s">
        <v>11</v>
      </c>
      <c r="C13" s="57">
        <f>+C9+C11</f>
        <v>3580</v>
      </c>
    </row>
    <row r="14" spans="2:3">
      <c r="B14" s="56" t="s">
        <v>13</v>
      </c>
      <c r="C14" s="57">
        <f>C13*0.06</f>
        <v>214.8</v>
      </c>
    </row>
    <row r="15" ht="16.35" spans="2:3">
      <c r="B15" s="29" t="s">
        <v>14</v>
      </c>
      <c r="C15" s="31">
        <f>C13+C14</f>
        <v>3794.8</v>
      </c>
    </row>
    <row r="16" spans="2:2">
      <c r="B16" s="58" t="s">
        <v>15</v>
      </c>
    </row>
    <row r="18" spans="2:3">
      <c r="B18" s="59" t="s">
        <v>16</v>
      </c>
      <c r="C18" s="60">
        <f>C11/C13</f>
        <v>0.106145251396648</v>
      </c>
    </row>
    <row r="20" spans="2:2">
      <c r="B20" s="32"/>
    </row>
    <row r="21" spans="2:2">
      <c r="B21" s="61"/>
    </row>
    <row r="22" spans="2:2">
      <c r="B22" s="61"/>
    </row>
    <row r="23" spans="2:2">
      <c r="B23" s="61"/>
    </row>
    <row r="24" spans="2:2">
      <c r="B24" s="61"/>
    </row>
    <row r="25" spans="2:2">
      <c r="B25" s="61"/>
    </row>
  </sheetData>
  <mergeCells count="3">
    <mergeCell ref="B1:C1"/>
    <mergeCell ref="B8:C8"/>
    <mergeCell ref="B10:C10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zoomScale="70" zoomScaleNormal="70" workbookViewId="0">
      <selection activeCell="B1" sqref="B1:C5"/>
    </sheetView>
  </sheetViews>
  <sheetFormatPr defaultColWidth="8.9" defaultRowHeight="17.4" outlineLevelCol="7"/>
  <cols>
    <col min="1" max="1" width="6.4" customWidth="1"/>
    <col min="2" max="2" width="28.4" style="2" customWidth="1"/>
    <col min="3" max="3" width="31.9" style="2" customWidth="1"/>
    <col min="4" max="4" width="11.9" style="2" customWidth="1"/>
    <col min="5" max="5" width="15.7083333333333" style="2" customWidth="1"/>
    <col min="6" max="6" width="8.9" style="2"/>
    <col min="7" max="7" width="11.4" style="2" customWidth="1"/>
    <col min="8" max="8" width="30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ht="15.6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5.6" spans="2:8">
      <c r="B5" s="11" t="s">
        <v>7</v>
      </c>
      <c r="C5" s="13"/>
      <c r="D5" s="11"/>
      <c r="E5" s="11"/>
      <c r="F5" s="11"/>
      <c r="G5" s="11"/>
      <c r="H5" s="11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15.9" customHeight="1" spans="2:8">
      <c r="B8" s="38" t="s">
        <v>23</v>
      </c>
      <c r="C8" s="39"/>
      <c r="D8" s="39"/>
      <c r="E8" s="39"/>
      <c r="F8" s="39"/>
      <c r="G8" s="39"/>
      <c r="H8" s="40"/>
    </row>
    <row r="9" ht="30" spans="2:8">
      <c r="B9" s="41" t="s">
        <v>24</v>
      </c>
      <c r="C9" s="42" t="s">
        <v>25</v>
      </c>
      <c r="D9" s="43">
        <v>2021</v>
      </c>
      <c r="E9" s="25">
        <v>1000</v>
      </c>
      <c r="F9" s="44" t="s">
        <v>26</v>
      </c>
      <c r="G9" s="45">
        <v>2</v>
      </c>
      <c r="H9" s="28">
        <f>E9*G9</f>
        <v>2000</v>
      </c>
    </row>
    <row r="10" ht="30" spans="2:8">
      <c r="B10" s="41" t="s">
        <v>27</v>
      </c>
      <c r="C10" s="42" t="s">
        <v>28</v>
      </c>
      <c r="D10" s="43" t="s">
        <v>29</v>
      </c>
      <c r="E10" s="25">
        <v>1</v>
      </c>
      <c r="F10" s="44" t="s">
        <v>26</v>
      </c>
      <c r="G10" s="45">
        <v>1000</v>
      </c>
      <c r="H10" s="28">
        <f>E10*G10</f>
        <v>1000</v>
      </c>
    </row>
    <row r="11" ht="15.6" spans="2:8">
      <c r="B11" s="42" t="s">
        <v>30</v>
      </c>
      <c r="C11" s="42" t="s">
        <v>31</v>
      </c>
      <c r="D11" s="43" t="s">
        <v>29</v>
      </c>
      <c r="E11" s="46">
        <v>200</v>
      </c>
      <c r="F11" s="46" t="s">
        <v>32</v>
      </c>
      <c r="G11" s="46">
        <v>1</v>
      </c>
      <c r="H11" s="28">
        <f>E11*G11</f>
        <v>200</v>
      </c>
    </row>
    <row r="12" ht="15.6" spans="2:8">
      <c r="B12" s="47" t="s">
        <v>33</v>
      </c>
      <c r="C12" s="48"/>
      <c r="D12" s="48"/>
      <c r="E12" s="48"/>
      <c r="F12" s="48"/>
      <c r="G12" s="49"/>
      <c r="H12" s="50">
        <f>H9+H10+H11</f>
        <v>3200</v>
      </c>
    </row>
    <row r="13" ht="16.35" spans="2:8">
      <c r="B13" s="29" t="s">
        <v>11</v>
      </c>
      <c r="C13" s="30"/>
      <c r="D13" s="30"/>
      <c r="E13" s="30"/>
      <c r="F13" s="30"/>
      <c r="G13" s="30"/>
      <c r="H13" s="31">
        <f>H12</f>
        <v>3200</v>
      </c>
    </row>
  </sheetData>
  <mergeCells count="4">
    <mergeCell ref="B1:C1"/>
    <mergeCell ref="B8:H8"/>
    <mergeCell ref="B12:G12"/>
    <mergeCell ref="B13:G13"/>
  </mergeCells>
  <hyperlinks>
    <hyperlink ref="C4" r:id="rId1" display="kong.wei@ubs-cn.com" tooltip="mailto:kong.wei@ubs-cn.com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9" defaultRowHeight="17.4" outlineLevelCol="7"/>
  <cols>
    <col min="1" max="1" width="5.1" customWidth="1"/>
    <col min="2" max="2" width="26.1" style="2" customWidth="1"/>
    <col min="3" max="3" width="40.1" style="3" customWidth="1"/>
    <col min="4" max="4" width="16.9" style="3" customWidth="1"/>
    <col min="5" max="5" width="11" style="2" customWidth="1"/>
    <col min="6" max="6" width="8.4" style="2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34</v>
      </c>
      <c r="C8" s="20"/>
      <c r="D8" s="20"/>
      <c r="E8" s="20"/>
      <c r="F8" s="20"/>
      <c r="G8" s="20"/>
      <c r="H8" s="21"/>
    </row>
    <row r="9" spans="2:8">
      <c r="B9" s="22" t="s">
        <v>35</v>
      </c>
      <c r="C9" s="23" t="s">
        <v>36</v>
      </c>
      <c r="D9" s="24">
        <v>2021</v>
      </c>
      <c r="E9" s="25">
        <v>190</v>
      </c>
      <c r="F9" s="26" t="s">
        <v>37</v>
      </c>
      <c r="G9" s="27">
        <v>2</v>
      </c>
      <c r="H9" s="28">
        <f>E9*G9</f>
        <v>380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H9</f>
        <v>380</v>
      </c>
    </row>
    <row r="14" ht="15.6" spans="2:5">
      <c r="B14" s="32"/>
      <c r="C14" s="33"/>
      <c r="D14" s="33"/>
      <c r="E14" s="34"/>
    </row>
    <row r="15" ht="15.6" spans="2:5">
      <c r="B15" s="7"/>
      <c r="C15" s="35"/>
      <c r="D15" s="35"/>
      <c r="E15" s="36"/>
    </row>
    <row r="16" ht="15.6" spans="2:5">
      <c r="B16" s="7"/>
      <c r="C16" s="35"/>
      <c r="D16" s="35"/>
      <c r="E16" s="36"/>
    </row>
    <row r="17" ht="15.6" spans="2:5">
      <c r="B17" s="7"/>
      <c r="C17" s="35"/>
      <c r="D17" s="35"/>
      <c r="E17" s="36"/>
    </row>
    <row r="18" ht="15.6" spans="2:5">
      <c r="B18" s="7"/>
      <c r="C18" s="35"/>
      <c r="D18" s="35"/>
      <c r="E18" s="36"/>
    </row>
    <row r="19" ht="15.6" spans="2:5">
      <c r="B19" s="7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2023-11-30T07:20:43Z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67E313307DAD4F1FB146B524E104A53F_13</vt:lpwstr>
  </property>
</Properties>
</file>