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Creative" sheetId="11" r:id="rId2"/>
    <sheet name="Medical" sheetId="15" r:id="rId3"/>
    <sheet name="Staffing Fee" sheetId="14" r:id="rId4"/>
  </sheets>
  <definedNames>
    <definedName name="_xlnm.Print_Area" localSheetId="0">Summary!$A$1:$C$20</definedName>
  </definedNames>
  <calcPr calcId="144525"/>
</workbook>
</file>

<file path=xl/sharedStrings.xml><?xml version="1.0" encoding="utf-8"?>
<sst xmlns="http://schemas.openxmlformats.org/spreadsheetml/2006/main" count="94" uniqueCount="48">
  <si>
    <t>Quotation</t>
  </si>
  <si>
    <t>Client:</t>
  </si>
  <si>
    <t>AstraZeneca</t>
  </si>
  <si>
    <t xml:space="preserve">Project Name: </t>
  </si>
  <si>
    <t>2023AZ女性疾病科普相关推文及长图文制作</t>
  </si>
  <si>
    <t>Supplier Contact Information:</t>
  </si>
  <si>
    <t>Effective Date:</t>
  </si>
  <si>
    <t>报价</t>
  </si>
  <si>
    <t>Item</t>
  </si>
  <si>
    <t>Cost</t>
  </si>
  <si>
    <t>I. Creative</t>
  </si>
  <si>
    <t>Sub-total</t>
  </si>
  <si>
    <t>II. Medical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</si>
  <si>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</si>
  <si>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</si>
  <si>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</si>
  <si>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</si>
  <si>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</si>
  <si>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</si>
  <si>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</si>
  <si>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</si>
  <si>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</si>
  <si>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</si>
  <si>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</si>
  <si>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医学荟长图文设计*5篇（一篇预估6屏）</t>
  </si>
  <si>
    <t>手绘长图文（中等）</t>
  </si>
  <si>
    <t>含单个手绘人物手绘物形象设计+场景设计/多个人物设计</t>
  </si>
  <si>
    <t>屏</t>
  </si>
  <si>
    <t>Total：</t>
  </si>
  <si>
    <t>5篇Sub-total</t>
  </si>
  <si>
    <t>医学荟长图文头图海报设计*5张</t>
  </si>
  <si>
    <t>海报(new work)</t>
  </si>
  <si>
    <t>根据已有KV进行设计、排版、完稿，尺寸60CM*90CM</t>
  </si>
  <si>
    <t>张</t>
  </si>
  <si>
    <t>5张Sub-total</t>
  </si>
  <si>
    <t>医学荟系列长图文推广Slogan</t>
  </si>
  <si>
    <t>活动Slogan (new work)</t>
  </si>
  <si>
    <t>文案撰写</t>
  </si>
  <si>
    <t>条</t>
  </si>
  <si>
    <t>医学荟长图文文案撰写*5篇（一篇预估4页）</t>
  </si>
  <si>
    <t>Newsletter内容撰写(new work)</t>
  </si>
  <si>
    <t>包括医学编辑、适量文献检索、文案润色</t>
  </si>
  <si>
    <t>页</t>
  </si>
  <si>
    <t>项目管理/人员管理 
Service Fee/Staffing Fee</t>
  </si>
  <si>
    <t>Account Manager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</si>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</sst>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  <numFmt numFmtId="181" formatCode="0.00_ "/>
  </numFmts>
  <fonts count="38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rgb="FF800080"/>
      <name val="宋体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29" fillId="11" borderId="15" applyNumberFormat="0" applyAlignment="0" applyProtection="0">
      <alignment vertical="center"/>
    </xf>
    <xf numFmtId="0" fontId="30" fillId="12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5" fillId="0" borderId="0" xfId="49" applyFont="1" applyAlignment="1">
      <alignment vertical="center" wrapText="1"/>
    </xf>
    <xf numFmtId="176" fontId="5" fillId="0" borderId="0" xfId="51" applyNumberFormat="1" applyFont="1" applyAlignment="1">
      <alignment horizontal="center"/>
    </xf>
    <xf numFmtId="176" fontId="5" fillId="0" borderId="0" xfId="51" applyNumberFormat="1" applyFont="1" applyFill="1" applyAlignment="1">
      <alignment horizontal="center"/>
    </xf>
    <xf numFmtId="0" fontId="5" fillId="0" borderId="0" xfId="49" applyFont="1" applyAlignment="1">
      <alignment wrapText="1"/>
    </xf>
    <xf numFmtId="0" fontId="0" fillId="0" borderId="0" xfId="50" applyFill="1"/>
    <xf numFmtId="0" fontId="3" fillId="0" borderId="0" xfId="49" applyFont="1" applyAlignment="1">
      <alignment vertical="center"/>
    </xf>
    <xf numFmtId="0" fontId="6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vertical="center"/>
    </xf>
    <xf numFmtId="0" fontId="3" fillId="0" borderId="0" xfId="49" applyFont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1" xfId="5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7" fontId="7" fillId="0" borderId="1" xfId="1" applyNumberFormat="1" applyFont="1" applyFill="1" applyBorder="1" applyAlignment="1">
      <alignment horizontal="center" vertical="center"/>
    </xf>
    <xf numFmtId="176" fontId="2" fillId="4" borderId="1" xfId="49" applyNumberFormat="1" applyFont="1" applyFill="1" applyBorder="1" applyAlignment="1">
      <alignment horizontal="right" vertical="center"/>
    </xf>
    <xf numFmtId="178" fontId="2" fillId="4" borderId="1" xfId="49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176" fontId="3" fillId="0" borderId="0" xfId="51" applyNumberFormat="1" applyFont="1" applyFill="1" applyAlignment="1"/>
    <xf numFmtId="176" fontId="3" fillId="0" borderId="0" xfId="51" applyNumberFormat="1" applyFont="1" applyFill="1" applyAlignment="1">
      <alignment wrapText="1"/>
    </xf>
    <xf numFmtId="0" fontId="3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/>
    </xf>
    <xf numFmtId="0" fontId="8" fillId="0" borderId="0" xfId="51" applyFont="1" applyFill="1" applyAlignment="1">
      <alignment horizontal="left" vertical="center" wrapText="1"/>
    </xf>
    <xf numFmtId="0" fontId="8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 wrapText="1"/>
    </xf>
    <xf numFmtId="179" fontId="2" fillId="0" borderId="0" xfId="51" applyNumberFormat="1" applyFont="1" applyAlignment="1">
      <alignment horizontal="center" vertical="center"/>
    </xf>
    <xf numFmtId="179" fontId="5" fillId="0" borderId="0" xfId="51" applyNumberFormat="1" applyFont="1" applyAlignment="1">
      <alignment horizontal="center"/>
    </xf>
    <xf numFmtId="179" fontId="2" fillId="0" borderId="0" xfId="49" applyNumberFormat="1" applyFont="1" applyFill="1" applyBorder="1" applyAlignment="1">
      <alignment horizontal="center" vertical="center"/>
    </xf>
    <xf numFmtId="179" fontId="2" fillId="0" borderId="1" xfId="49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0" fontId="10" fillId="0" borderId="1" xfId="52" applyNumberFormat="1" applyFont="1" applyBorder="1" applyAlignment="1">
      <alignment horizontal="center" vertical="center"/>
    </xf>
    <xf numFmtId="0" fontId="11" fillId="0" borderId="1" xfId="49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/>
    </xf>
    <xf numFmtId="37" fontId="10" fillId="0" borderId="1" xfId="1" applyNumberFormat="1" applyFont="1" applyFill="1" applyBorder="1" applyAlignment="1">
      <alignment horizontal="center" vertical="center"/>
    </xf>
    <xf numFmtId="180" fontId="2" fillId="4" borderId="1" xfId="49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" fillId="0" borderId="0" xfId="51" applyFont="1">
      <alignment vertical="center"/>
    </xf>
    <xf numFmtId="0" fontId="4" fillId="0" borderId="0" xfId="49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0" fontId="4" fillId="0" borderId="0" xfId="49" applyFont="1" applyAlignment="1">
      <alignment wrapText="1"/>
    </xf>
    <xf numFmtId="0" fontId="3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51" applyFont="1" applyBorder="1" applyAlignment="1">
      <alignment horizontal="right" vertical="center" wrapText="1"/>
    </xf>
    <xf numFmtId="180" fontId="3" fillId="0" borderId="1" xfId="1" applyNumberFormat="1" applyFont="1" applyFill="1" applyBorder="1" applyAlignment="1">
      <alignment horizontal="right" vertical="center"/>
    </xf>
    <xf numFmtId="176" fontId="3" fillId="4" borderId="1" xfId="49" applyNumberFormat="1" applyFont="1" applyFill="1" applyBorder="1" applyAlignment="1">
      <alignment horizontal="right" vertical="center"/>
    </xf>
    <xf numFmtId="178" fontId="3" fillId="4" borderId="1" xfId="49" applyNumberFormat="1" applyFont="1" applyFill="1" applyBorder="1" applyAlignment="1">
      <alignment horizontal="right" vertical="center"/>
    </xf>
    <xf numFmtId="0" fontId="0" fillId="0" borderId="0" xfId="50"/>
    <xf numFmtId="0" fontId="0" fillId="0" borderId="0" xfId="0" applyFont="1">
      <alignment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/>
    </xf>
    <xf numFmtId="0" fontId="2" fillId="2" borderId="5" xfId="49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 wrapText="1"/>
    </xf>
    <xf numFmtId="178" fontId="3" fillId="0" borderId="7" xfId="1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right" vertical="center" wrapText="1"/>
    </xf>
    <xf numFmtId="178" fontId="3" fillId="6" borderId="9" xfId="1" applyNumberFormat="1" applyFont="1" applyFill="1" applyBorder="1" applyAlignment="1">
      <alignment horizontal="right" vertical="center"/>
    </xf>
    <xf numFmtId="176" fontId="3" fillId="4" borderId="10" xfId="49" applyNumberFormat="1" applyFont="1" applyFill="1" applyBorder="1" applyAlignment="1">
      <alignment horizontal="right" vertical="center"/>
    </xf>
    <xf numFmtId="178" fontId="3" fillId="4" borderId="11" xfId="49" applyNumberFormat="1" applyFont="1" applyFill="1" applyBorder="1" applyAlignment="1">
      <alignment horizontal="right" vertical="center"/>
    </xf>
    <xf numFmtId="0" fontId="13" fillId="7" borderId="0" xfId="0" applyFont="1" applyFill="1" applyAlignment="1">
      <alignment horizontal="right" vertical="center"/>
    </xf>
    <xf numFmtId="181" fontId="14" fillId="7" borderId="0" xfId="0" applyNumberFormat="1" applyFont="1" applyFill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8" borderId="0" xfId="0" applyFont="1" applyFill="1" applyAlignment="1">
      <alignment horizontal="right" vertical="center"/>
    </xf>
    <xf numFmtId="10" fontId="0" fillId="8" borderId="0" xfId="3" applyNumberFormat="1" applyFont="1" applyFill="1" applyAlignment="1">
      <alignment vertical="center"/>
    </xf>
    <xf numFmtId="176" fontId="3" fillId="0" borderId="0" xfId="51" applyNumberFormat="1" applyFont="1" applyAlignment="1"/>
    <xf numFmtId="176" fontId="8" fillId="0" borderId="0" xfId="51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27"/>
  <sheetViews>
    <sheetView tabSelected="1" workbookViewId="0">
      <selection activeCell="B1" sqref="B1:C1"/>
    </sheetView>
  </sheetViews>
  <sheetFormatPr defaultColWidth="8.9" defaultRowHeight="15.6" outlineLevelCol="5"/>
  <cols>
    <col min="1" max="1" width="5.1" customWidth="1"/>
    <col min="2" max="2" width="39.6" customWidth="1"/>
    <col min="3" max="3" width="35.1" customWidth="1"/>
    <col min="4" max="4" width="15.6" customWidth="1"/>
  </cols>
  <sheetData>
    <row r="1" ht="37.5" customHeight="1" spans="2:3">
      <c r="B1" s="2" t="s">
        <v>0</v>
      </c>
      <c r="C1" s="2"/>
    </row>
    <row r="2" spans="2:3">
      <c r="B2" s="4" t="s">
        <v>1</v>
      </c>
      <c r="C2" s="5" t="s">
        <v>2</v>
      </c>
    </row>
    <row r="3" spans="2:4">
      <c r="B3" s="4" t="s">
        <v>3</v>
      </c>
      <c r="C3" s="5" t="s">
        <v>4</v>
      </c>
      <c r="D3" s="61"/>
    </row>
    <row r="4" s="60" customFormat="1" ht="16.5" customHeight="1" spans="2:3">
      <c r="B4" s="11" t="s">
        <v>5</v>
      </c>
      <c r="C4" s="12"/>
    </row>
    <row r="5" s="60" customFormat="1" ht="16.5" customHeight="1" spans="2:3">
      <c r="B5" s="11" t="s">
        <v>6</v>
      </c>
      <c r="C5" s="14"/>
    </row>
    <row r="6" s="60" customFormat="1" ht="16.5" customHeight="1" spans="2:6">
      <c r="B6" s="53" t="s">
        <v>7</v>
      </c>
      <c r="C6" s="53"/>
      <c r="E6" s="11"/>
      <c r="F6" s="11"/>
    </row>
    <row r="7" s="60" customFormat="1" ht="30.75" customHeight="1" spans="2:3">
      <c r="B7" s="62" t="s">
        <v>8</v>
      </c>
      <c r="C7" s="63" t="s">
        <v>9</v>
      </c>
    </row>
    <row r="8" s="60" customFormat="1" ht="16.2" spans="2:3">
      <c r="B8" s="64" t="s">
        <v>10</v>
      </c>
      <c r="C8" s="65"/>
    </row>
    <row r="9" spans="2:4">
      <c r="B9" s="66" t="s">
        <v>11</v>
      </c>
      <c r="C9" s="67">
        <f>Creative!H19</f>
        <v>65460</v>
      </c>
      <c r="D9" s="61"/>
    </row>
    <row r="10" s="60" customFormat="1" ht="16.2" spans="2:3">
      <c r="B10" s="64" t="s">
        <v>12</v>
      </c>
      <c r="C10" s="65"/>
    </row>
    <row r="11" spans="2:3">
      <c r="B11" s="66" t="s">
        <v>11</v>
      </c>
      <c r="C11" s="67">
        <f>Medical!H10</f>
        <v>16000</v>
      </c>
    </row>
    <row r="12" s="60" customFormat="1" ht="16.2" spans="2:3">
      <c r="B12" s="64" t="s">
        <v>13</v>
      </c>
      <c r="C12" s="65"/>
    </row>
    <row r="13" customFormat="1" spans="2:3">
      <c r="B13" s="66" t="s">
        <v>11</v>
      </c>
      <c r="C13" s="67">
        <f>'Staffing Fee'!H11</f>
        <v>11500</v>
      </c>
    </row>
    <row r="14" ht="7.2" customHeight="1" spans="2:3">
      <c r="B14" s="68"/>
      <c r="C14" s="69"/>
    </row>
    <row r="15" spans="2:3">
      <c r="B15" s="70" t="s">
        <v>11</v>
      </c>
      <c r="C15" s="71">
        <f>C9+C11+C13</f>
        <v>92960</v>
      </c>
    </row>
    <row r="16" spans="2:3">
      <c r="B16" s="70" t="s">
        <v>14</v>
      </c>
      <c r="C16" s="71">
        <f>C15*0.06</f>
        <v>5577.6</v>
      </c>
    </row>
    <row r="17" ht="16.35" spans="2:3">
      <c r="B17" s="72" t="s">
        <v>15</v>
      </c>
      <c r="C17" s="73">
        <f>C15+C16</f>
        <v>98537.6</v>
      </c>
    </row>
    <row r="18" spans="2:4">
      <c r="B18" s="74" t="s">
        <v>16</v>
      </c>
      <c r="C18" s="75"/>
      <c r="D18" s="76"/>
    </row>
    <row r="19" spans="4:4">
      <c r="D19" s="77"/>
    </row>
    <row r="20" spans="2:3">
      <c r="B20" s="78" t="s">
        <v>17</v>
      </c>
      <c r="C20" s="79">
        <f>C13/C15</f>
        <v>0.123709122203098</v>
      </c>
    </row>
    <row r="22" spans="2:2">
      <c r="B22" s="80"/>
    </row>
    <row r="23" spans="2:2">
      <c r="B23" s="81"/>
    </row>
    <row r="24" spans="2:3">
      <c r="B24" s="81"/>
      <c r="C24" s="1"/>
    </row>
    <row r="25" spans="2:2">
      <c r="B25" s="81"/>
    </row>
    <row r="26" spans="2:2">
      <c r="B26" s="81"/>
    </row>
    <row r="27" spans="2:2">
      <c r="B27" s="81"/>
    </row>
  </sheetData>
  <mergeCells count="6">
    <mergeCell ref="B1:C1"/>
    <mergeCell ref="B6:C6"/>
    <mergeCell ref="B8:C8"/>
    <mergeCell ref="B10:C10"/>
    <mergeCell ref="B12:C12"/>
    <mergeCell ref="D18:D19"/>
  </mergeCells>
  <pageMargins left="0.75" right="0.75" top="1" bottom="1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0" zoomScaleNormal="80" workbookViewId="0">
      <selection activeCell="B1" sqref="B1:C5"/>
    </sheetView>
  </sheetViews>
  <sheetFormatPr defaultColWidth="8.9" defaultRowHeight="17.4" outlineLevelCol="7"/>
  <cols>
    <col min="1" max="1" width="6.4" customWidth="1"/>
    <col min="2" max="2" width="28.4" style="48" customWidth="1"/>
    <col min="3" max="3" width="43.5" style="48" customWidth="1"/>
    <col min="4" max="4" width="19.375" style="48" customWidth="1"/>
    <col min="5" max="6" width="8.9" style="48"/>
    <col min="7" max="7" width="11.4" style="48" customWidth="1"/>
    <col min="8" max="8" width="30" style="48" customWidth="1"/>
    <col min="9" max="9" width="13.2" customWidth="1"/>
  </cols>
  <sheetData>
    <row r="1" ht="39.6" spans="2:8">
      <c r="B1" s="2" t="s">
        <v>0</v>
      </c>
      <c r="C1" s="2"/>
      <c r="D1" s="49"/>
      <c r="E1" s="49"/>
      <c r="F1" s="49"/>
      <c r="G1" s="49"/>
      <c r="H1" s="49"/>
    </row>
    <row r="2" ht="15.6" spans="2:8">
      <c r="B2" s="4" t="s">
        <v>1</v>
      </c>
      <c r="C2" s="5" t="s">
        <v>2</v>
      </c>
      <c r="D2" s="50"/>
      <c r="E2" s="51"/>
      <c r="F2" s="51"/>
      <c r="G2" s="51"/>
      <c r="H2" s="51"/>
    </row>
    <row r="3" ht="15.6" spans="2:8">
      <c r="B3" s="4" t="s">
        <v>3</v>
      </c>
      <c r="C3" s="5" t="s">
        <v>4</v>
      </c>
      <c r="D3" s="52"/>
      <c r="E3" s="51"/>
      <c r="F3" s="51"/>
      <c r="G3" s="51"/>
      <c r="H3" s="51"/>
    </row>
    <row r="4" ht="15.6" spans="2:8">
      <c r="B4" s="11" t="s">
        <v>5</v>
      </c>
      <c r="C4" s="12"/>
      <c r="D4" s="11"/>
      <c r="E4" s="11"/>
      <c r="F4" s="11"/>
      <c r="G4" s="11"/>
      <c r="H4" s="11"/>
    </row>
    <row r="5" ht="15.6" spans="2:8">
      <c r="B5" s="11" t="s">
        <v>6</v>
      </c>
      <c r="C5" s="14"/>
      <c r="D5" s="11"/>
      <c r="E5" s="11"/>
      <c r="F5" s="11"/>
      <c r="G5" s="11"/>
      <c r="H5" s="11"/>
    </row>
    <row r="6" ht="15.6" spans="2:8">
      <c r="B6" s="53" t="s">
        <v>7</v>
      </c>
      <c r="C6" s="53"/>
      <c r="D6" s="53"/>
      <c r="E6" s="53"/>
      <c r="F6" s="53"/>
      <c r="G6" s="53"/>
      <c r="H6" s="53"/>
    </row>
    <row r="7" ht="32.4" spans="2:8">
      <c r="B7" s="54" t="s">
        <v>8</v>
      </c>
      <c r="C7" s="55" t="s">
        <v>18</v>
      </c>
      <c r="D7" s="55" t="s">
        <v>19</v>
      </c>
      <c r="E7" s="54" t="s">
        <v>20</v>
      </c>
      <c r="F7" s="54" t="s">
        <v>21</v>
      </c>
      <c r="G7" s="54" t="s">
        <v>22</v>
      </c>
      <c r="H7" s="54" t="s">
        <v>23</v>
      </c>
    </row>
    <row r="8" ht="15.9" customHeight="1" spans="2:8">
      <c r="B8" s="19" t="s">
        <v>24</v>
      </c>
      <c r="C8" s="19"/>
      <c r="D8" s="19"/>
      <c r="E8" s="19"/>
      <c r="F8" s="19"/>
      <c r="G8" s="19"/>
      <c r="H8" s="19"/>
    </row>
    <row r="9" ht="15.6" spans="2:8">
      <c r="B9" s="41" t="s">
        <v>25</v>
      </c>
      <c r="C9" s="41" t="s">
        <v>26</v>
      </c>
      <c r="D9" s="42">
        <v>2021</v>
      </c>
      <c r="E9" s="43">
        <v>2000</v>
      </c>
      <c r="F9" s="44" t="s">
        <v>27</v>
      </c>
      <c r="G9" s="45">
        <v>6</v>
      </c>
      <c r="H9" s="46">
        <f>E9*G9</f>
        <v>12000</v>
      </c>
    </row>
    <row r="10" customFormat="1" ht="15.6" spans="2:8">
      <c r="B10" s="56" t="s">
        <v>28</v>
      </c>
      <c r="C10" s="56"/>
      <c r="D10" s="56"/>
      <c r="E10" s="56"/>
      <c r="F10" s="56"/>
      <c r="G10" s="56"/>
      <c r="H10" s="57">
        <f>SUM(H9)</f>
        <v>12000</v>
      </c>
    </row>
    <row r="11" customFormat="1" ht="15.6" spans="2:8">
      <c r="B11" s="56" t="s">
        <v>29</v>
      </c>
      <c r="C11" s="56"/>
      <c r="D11" s="56"/>
      <c r="E11" s="56"/>
      <c r="F11" s="56"/>
      <c r="G11" s="56"/>
      <c r="H11" s="57">
        <f>H10*5</f>
        <v>60000</v>
      </c>
    </row>
    <row r="12" ht="16.2" spans="2:8">
      <c r="B12" s="19" t="s">
        <v>30</v>
      </c>
      <c r="C12" s="19"/>
      <c r="D12" s="19"/>
      <c r="E12" s="19"/>
      <c r="F12" s="19"/>
      <c r="G12" s="19"/>
      <c r="H12" s="19"/>
    </row>
    <row r="13" ht="15.6" spans="2:8">
      <c r="B13" s="41" t="s">
        <v>31</v>
      </c>
      <c r="C13" s="41" t="s">
        <v>32</v>
      </c>
      <c r="D13" s="42">
        <v>2021</v>
      </c>
      <c r="E13" s="43">
        <v>1000</v>
      </c>
      <c r="F13" s="44" t="s">
        <v>33</v>
      </c>
      <c r="G13" s="45">
        <v>1</v>
      </c>
      <c r="H13" s="46">
        <f>E13*G13</f>
        <v>1000</v>
      </c>
    </row>
    <row r="14" customFormat="1" ht="15.6" spans="2:8">
      <c r="B14" s="56" t="s">
        <v>28</v>
      </c>
      <c r="C14" s="56"/>
      <c r="D14" s="56"/>
      <c r="E14" s="56"/>
      <c r="F14" s="56"/>
      <c r="G14" s="56"/>
      <c r="H14" s="57">
        <f>SUM(H13)</f>
        <v>1000</v>
      </c>
    </row>
    <row r="15" customFormat="1" ht="15.6" spans="2:8">
      <c r="B15" s="56" t="s">
        <v>34</v>
      </c>
      <c r="C15" s="56"/>
      <c r="D15" s="56"/>
      <c r="E15" s="56"/>
      <c r="F15" s="56"/>
      <c r="G15" s="56"/>
      <c r="H15" s="57">
        <f>H14*5</f>
        <v>5000</v>
      </c>
    </row>
    <row r="16" customFormat="1" ht="16.2" spans="2:8">
      <c r="B16" s="19" t="s">
        <v>35</v>
      </c>
      <c r="C16" s="19"/>
      <c r="D16" s="19"/>
      <c r="E16" s="19"/>
      <c r="F16" s="19"/>
      <c r="G16" s="19"/>
      <c r="H16" s="19"/>
    </row>
    <row r="17" customFormat="1" ht="15.6" spans="2:8">
      <c r="B17" s="41" t="s">
        <v>36</v>
      </c>
      <c r="C17" s="41" t="s">
        <v>37</v>
      </c>
      <c r="D17" s="42">
        <v>2021</v>
      </c>
      <c r="E17" s="43">
        <v>460</v>
      </c>
      <c r="F17" s="44" t="s">
        <v>38</v>
      </c>
      <c r="G17" s="45">
        <v>1</v>
      </c>
      <c r="H17" s="46">
        <f>E17*G17</f>
        <v>460</v>
      </c>
    </row>
    <row r="18" ht="15.6" spans="2:8">
      <c r="B18" s="56" t="s">
        <v>28</v>
      </c>
      <c r="C18" s="56"/>
      <c r="D18" s="56"/>
      <c r="E18" s="56"/>
      <c r="F18" s="56"/>
      <c r="G18" s="56"/>
      <c r="H18" s="57">
        <f>SUM(H17:H17)</f>
        <v>460</v>
      </c>
    </row>
    <row r="19" ht="15.6" spans="2:8">
      <c r="B19" s="58" t="s">
        <v>11</v>
      </c>
      <c r="C19" s="58"/>
      <c r="D19" s="58"/>
      <c r="E19" s="58"/>
      <c r="F19" s="58"/>
      <c r="G19" s="58"/>
      <c r="H19" s="59">
        <f>H18+H15+H11</f>
        <v>65460</v>
      </c>
    </row>
  </sheetData>
  <mergeCells count="11">
    <mergeCell ref="B1:C1"/>
    <mergeCell ref="B6:H6"/>
    <mergeCell ref="B8:H8"/>
    <mergeCell ref="B10:G10"/>
    <mergeCell ref="B11:G11"/>
    <mergeCell ref="B12:H12"/>
    <mergeCell ref="B14:G14"/>
    <mergeCell ref="B15:G15"/>
    <mergeCell ref="B16:H16"/>
    <mergeCell ref="B18:G18"/>
    <mergeCell ref="B19:G19"/>
  </mergeCells>
  <pageMargins left="0.7" right="0.7" top="0.75" bottom="0.75" header="0.3" footer="0.3"/>
  <pageSetup paperSize="9" scale="5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0"/>
  <sheetViews>
    <sheetView zoomScale="80" zoomScaleNormal="80" workbookViewId="0">
      <selection activeCell="B1" sqref="B1:C5"/>
    </sheetView>
  </sheetViews>
  <sheetFormatPr defaultColWidth="8.8" defaultRowHeight="15.6" outlineLevelCol="7"/>
  <cols>
    <col min="2" max="3" width="44.2" customWidth="1"/>
    <col min="4" max="4" width="19.9" customWidth="1"/>
    <col min="5" max="5" width="10.3" customWidth="1"/>
    <col min="8" max="8" width="12.8" customWidth="1"/>
  </cols>
  <sheetData>
    <row r="1" ht="39.6" spans="2:8">
      <c r="B1" s="2" t="s">
        <v>0</v>
      </c>
      <c r="C1" s="2"/>
      <c r="D1" s="3"/>
      <c r="E1" s="36"/>
      <c r="F1" s="3"/>
      <c r="G1" s="3"/>
      <c r="H1" s="3"/>
    </row>
    <row r="2" spans="2:8">
      <c r="B2" s="4" t="s">
        <v>1</v>
      </c>
      <c r="C2" s="5" t="s">
        <v>2</v>
      </c>
      <c r="D2" s="6"/>
      <c r="E2" s="37"/>
      <c r="F2" s="7"/>
      <c r="G2" s="8"/>
      <c r="H2" s="8"/>
    </row>
    <row r="3" spans="2:8">
      <c r="B3" s="4" t="s">
        <v>3</v>
      </c>
      <c r="C3" s="5" t="s">
        <v>4</v>
      </c>
      <c r="D3" s="9"/>
      <c r="E3" s="37"/>
      <c r="F3" s="7"/>
      <c r="G3" s="8"/>
      <c r="H3" s="8"/>
    </row>
    <row r="4" ht="16.2" spans="2:8">
      <c r="B4" s="11" t="s">
        <v>5</v>
      </c>
      <c r="C4" s="12"/>
      <c r="D4" s="13"/>
      <c r="E4" s="38"/>
      <c r="F4" s="13"/>
      <c r="G4" s="13"/>
      <c r="H4" s="13"/>
    </row>
    <row r="5" ht="16.2" spans="2:8">
      <c r="B5" s="11" t="s">
        <v>6</v>
      </c>
      <c r="C5" s="14"/>
      <c r="D5" s="13"/>
      <c r="E5" s="38"/>
      <c r="F5" s="13"/>
      <c r="G5" s="13"/>
      <c r="H5" s="13"/>
    </row>
    <row r="6" ht="16.2" spans="2:8">
      <c r="B6" s="15"/>
      <c r="C6" s="15"/>
      <c r="D6" s="15"/>
      <c r="E6" s="38"/>
      <c r="F6" s="15"/>
      <c r="G6" s="15"/>
      <c r="H6" s="15"/>
    </row>
    <row r="7" ht="32.4" spans="2:8">
      <c r="B7" s="16" t="s">
        <v>8</v>
      </c>
      <c r="C7" s="17" t="s">
        <v>18</v>
      </c>
      <c r="D7" s="17" t="s">
        <v>19</v>
      </c>
      <c r="E7" s="39" t="s">
        <v>20</v>
      </c>
      <c r="F7" s="16" t="s">
        <v>21</v>
      </c>
      <c r="G7" s="16" t="s">
        <v>22</v>
      </c>
      <c r="H7" s="16" t="s">
        <v>23</v>
      </c>
    </row>
    <row r="8" spans="2:8">
      <c r="B8" s="40" t="s">
        <v>39</v>
      </c>
      <c r="C8" s="40"/>
      <c r="D8" s="40"/>
      <c r="E8" s="40"/>
      <c r="F8" s="40"/>
      <c r="G8" s="40"/>
      <c r="H8" s="40"/>
    </row>
    <row r="9" spans="2:8">
      <c r="B9" s="41" t="s">
        <v>40</v>
      </c>
      <c r="C9" s="41" t="s">
        <v>41</v>
      </c>
      <c r="D9" s="42">
        <v>2021</v>
      </c>
      <c r="E9" s="43">
        <v>800</v>
      </c>
      <c r="F9" s="44" t="s">
        <v>42</v>
      </c>
      <c r="G9" s="45">
        <v>4</v>
      </c>
      <c r="H9" s="46">
        <f>E9*G9</f>
        <v>3200</v>
      </c>
    </row>
    <row r="10" ht="16.2" spans="2:8">
      <c r="B10" s="26" t="s">
        <v>29</v>
      </c>
      <c r="C10" s="26"/>
      <c r="D10" s="26"/>
      <c r="E10" s="26"/>
      <c r="F10" s="26"/>
      <c r="G10" s="26"/>
      <c r="H10" s="47">
        <f>H9*5</f>
        <v>16000</v>
      </c>
    </row>
  </sheetData>
  <mergeCells count="3">
    <mergeCell ref="B1:C1"/>
    <mergeCell ref="B8:H8"/>
    <mergeCell ref="B10:G10"/>
  </mergeCells>
  <pageMargins left="0.75" right="0.75" top="1" bottom="1" header="0.5" footer="0.5"/>
  <pageSetup paperSize="9" scale="5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80" zoomScaleNormal="80" workbookViewId="0">
      <selection activeCell="C14" sqref="C14"/>
    </sheetView>
  </sheetViews>
  <sheetFormatPr defaultColWidth="8.8" defaultRowHeight="15.6"/>
  <cols>
    <col min="2" max="2" width="30.4" customWidth="1"/>
    <col min="3" max="3" width="37.4" customWidth="1"/>
    <col min="4" max="8" width="17.3" customWidth="1"/>
    <col min="9" max="9" width="23.5" customWidth="1"/>
  </cols>
  <sheetData>
    <row r="1" ht="39.6" spans="1:8">
      <c r="A1" s="1"/>
      <c r="B1" s="2" t="s">
        <v>0</v>
      </c>
      <c r="C1" s="2"/>
      <c r="D1" s="3"/>
      <c r="E1" s="3"/>
      <c r="F1" s="3"/>
      <c r="G1" s="3"/>
      <c r="H1" s="3"/>
    </row>
    <row r="2" spans="1:8">
      <c r="A2" s="1"/>
      <c r="B2" s="4" t="s">
        <v>1</v>
      </c>
      <c r="C2" s="5" t="s">
        <v>2</v>
      </c>
      <c r="D2" s="6"/>
      <c r="E2" s="7"/>
      <c r="F2" s="7"/>
      <c r="G2" s="8"/>
      <c r="H2" s="8"/>
    </row>
    <row r="3" spans="1:8">
      <c r="A3" s="1"/>
      <c r="B3" s="4" t="s">
        <v>3</v>
      </c>
      <c r="C3" s="5" t="s">
        <v>4</v>
      </c>
      <c r="D3" s="9"/>
      <c r="E3" s="7"/>
      <c r="F3" s="7"/>
      <c r="G3" s="8"/>
      <c r="H3" s="8"/>
    </row>
    <row r="4" ht="16.2" spans="1:9">
      <c r="A4" s="10"/>
      <c r="B4" s="11" t="s">
        <v>5</v>
      </c>
      <c r="C4" s="12"/>
      <c r="D4" s="13"/>
      <c r="E4" s="13"/>
      <c r="F4" s="13"/>
      <c r="G4" s="13"/>
      <c r="H4" s="13"/>
      <c r="I4" s="10"/>
    </row>
    <row r="5" ht="16.2" spans="1:9">
      <c r="A5" s="10"/>
      <c r="B5" s="11" t="s">
        <v>6</v>
      </c>
      <c r="C5" s="14"/>
      <c r="D5" s="13"/>
      <c r="E5" s="13"/>
      <c r="F5" s="13"/>
      <c r="G5" s="13"/>
      <c r="H5" s="13"/>
      <c r="I5" s="10"/>
    </row>
    <row r="6" ht="16.2" spans="1:9">
      <c r="A6" s="10"/>
      <c r="B6" s="15"/>
      <c r="C6" s="15"/>
      <c r="D6" s="15"/>
      <c r="E6" s="15"/>
      <c r="F6" s="15"/>
      <c r="G6" s="15"/>
      <c r="H6" s="15"/>
      <c r="I6" s="10"/>
    </row>
    <row r="7" ht="32.4" spans="1:9">
      <c r="A7" s="10"/>
      <c r="B7" s="16" t="s">
        <v>8</v>
      </c>
      <c r="C7" s="17" t="s">
        <v>18</v>
      </c>
      <c r="D7" s="17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0"/>
    </row>
    <row r="8" ht="16.2" spans="1:8">
      <c r="A8" s="1"/>
      <c r="B8" s="18" t="s">
        <v>43</v>
      </c>
      <c r="C8" s="19"/>
      <c r="D8" s="19"/>
      <c r="E8" s="19"/>
      <c r="F8" s="19"/>
      <c r="G8" s="19"/>
      <c r="H8" s="19"/>
    </row>
    <row r="9" spans="1:8">
      <c r="A9" s="1"/>
      <c r="B9" s="20" t="s">
        <v>44</v>
      </c>
      <c r="C9" s="21" t="s">
        <v>45</v>
      </c>
      <c r="D9" s="22">
        <v>2021</v>
      </c>
      <c r="E9" s="23">
        <v>250</v>
      </c>
      <c r="F9" s="24" t="s">
        <v>46</v>
      </c>
      <c r="G9" s="23">
        <v>30</v>
      </c>
      <c r="H9" s="25">
        <f>SUM(E9*G9)</f>
        <v>7500</v>
      </c>
    </row>
    <row r="10" spans="1:8">
      <c r="A10" s="1"/>
      <c r="B10" s="20" t="s">
        <v>47</v>
      </c>
      <c r="C10" s="21"/>
      <c r="D10" s="22"/>
      <c r="E10" s="23">
        <v>400</v>
      </c>
      <c r="F10" s="24" t="s">
        <v>46</v>
      </c>
      <c r="G10" s="23">
        <v>10</v>
      </c>
      <c r="H10" s="25">
        <f>G10*E10</f>
        <v>4000</v>
      </c>
    </row>
    <row r="11" ht="16.2" spans="1:8">
      <c r="A11" s="1"/>
      <c r="B11" s="26" t="s">
        <v>11</v>
      </c>
      <c r="C11" s="26"/>
      <c r="D11" s="26"/>
      <c r="E11" s="26"/>
      <c r="F11" s="26"/>
      <c r="G11" s="26"/>
      <c r="H11" s="27">
        <f>SUM(H9:H10)</f>
        <v>11500</v>
      </c>
    </row>
    <row r="12" spans="1:8">
      <c r="A12" s="1"/>
      <c r="C12" s="28"/>
      <c r="D12" s="28"/>
      <c r="G12" s="1"/>
      <c r="H12" s="1"/>
    </row>
    <row r="13" spans="1:8">
      <c r="A13" s="1"/>
      <c r="C13" s="28"/>
      <c r="D13" s="28"/>
      <c r="G13" s="1"/>
      <c r="H13" s="1"/>
    </row>
    <row r="14" spans="1:8">
      <c r="A14" s="1"/>
      <c r="C14" s="28"/>
      <c r="D14" s="28"/>
      <c r="G14" s="1"/>
      <c r="H14" s="1"/>
    </row>
    <row r="15" spans="1:8">
      <c r="A15" s="1"/>
      <c r="B15" s="29"/>
      <c r="C15" s="30"/>
      <c r="D15" s="30"/>
      <c r="E15" s="31"/>
      <c r="G15" s="1"/>
      <c r="H15" s="1"/>
    </row>
    <row r="16" spans="1:8">
      <c r="A16" s="1"/>
      <c r="B16" s="32"/>
      <c r="C16" s="33"/>
      <c r="D16" s="33"/>
      <c r="E16" s="34"/>
      <c r="G16" s="1"/>
      <c r="H16" s="1"/>
    </row>
    <row r="17" spans="1:8">
      <c r="A17" s="1"/>
      <c r="B17" s="32"/>
      <c r="C17" s="33"/>
      <c r="D17" s="33"/>
      <c r="E17" s="34"/>
      <c r="G17" s="1"/>
      <c r="H17" s="1"/>
    </row>
    <row r="18" spans="1:8">
      <c r="A18" s="1"/>
      <c r="B18" s="32"/>
      <c r="C18" s="33"/>
      <c r="D18" s="33"/>
      <c r="E18" s="34"/>
      <c r="G18" s="1"/>
      <c r="H18" s="1"/>
    </row>
    <row r="19" spans="1:8">
      <c r="A19" s="1"/>
      <c r="B19" s="32"/>
      <c r="C19" s="33"/>
      <c r="D19" s="33"/>
      <c r="E19" s="34"/>
      <c r="G19" s="1"/>
      <c r="H19" s="1"/>
    </row>
    <row r="20" spans="1:8">
      <c r="A20" s="1"/>
      <c r="B20" s="32"/>
      <c r="C20" s="35"/>
      <c r="D20" s="35"/>
      <c r="E20" s="34"/>
      <c r="G20" s="1"/>
      <c r="H20" s="1"/>
    </row>
    <row r="21" spans="1:8">
      <c r="A21" s="1"/>
      <c r="C21" s="28"/>
      <c r="D21" s="28"/>
      <c r="G21" s="1"/>
      <c r="H21" s="1"/>
    </row>
  </sheetData>
  <mergeCells count="5">
    <mergeCell ref="B1:C1"/>
    <mergeCell ref="B8:H8"/>
    <mergeCell ref="B11:G11"/>
    <mergeCell ref="C9:C10"/>
    <mergeCell ref="D9:D10"/>
  </mergeCells>
  <pageMargins left="0.75" right="0.75" top="1" bottom="1" header="0.5" footer="0.5"/>
  <pageSetup paperSize="9" scale="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Creative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2016-06-30T01:42:00Z</dcterms:created>
  <cp:lastPrinted>2023-04-14T00:33:00Z</cp:lastPrinted>
  <dcterms:modified xsi:type="dcterms:W3CDTF">2023-11-21T02:05:18Z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9FDF2BEDCAC04A64A788BD6D5B7ADE4E_13</vt:lpwstr>
  </property>
</Properties>
</file>