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32460" windowHeight="14720"/>
  </bookViews>
  <sheets>
    <sheet name="Summary" sheetId="9" r:id="rId1"/>
    <sheet name="Medical" sheetId="1" r:id="rId2"/>
    <sheet name="Staffing Fee" sheetId="7" r:id="rId3"/>
  </sheets>
  <calcPr calcId="144525" concurrentCalc="0"/>
</workbook>
</file>

<file path=xl/sharedStrings.xml><?xml version="1.0" encoding="utf-8"?>
<sst xmlns="http://schemas.openxmlformats.org/spreadsheetml/2006/main" count="86" uniqueCount="49">
  <si>
    <t>结算单</t>
  </si>
  <si>
    <t>Client:</t>
  </si>
  <si>
    <t>AstraZeneca</t>
  </si>
  <si>
    <t xml:space="preserve">Project Name: </t>
  </si>
  <si>
    <t>2023AZ县域诺雷得竞品区隔幻灯制作</t>
  </si>
  <si>
    <t>Supplier Contact Information:</t>
  </si>
  <si>
    <t>lily.chen@ubs-cn.com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</si>
  <si>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</si>
  <si>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</si>
  <si>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</si>
  <si>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</si>
  <si>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</si>
  <si>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</si>
  <si>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</si>
  <si>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</si>
  <si>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</si>
  <si>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</si>
  <si>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</si>
  <si>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</si>
  <si>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</si>
  <si>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</si>
  <si>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</si>
  <si>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</si>
  <si>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诺雷得的竞品区隔*幻灯制作</t>
  </si>
  <si>
    <t>全国会幻灯(new work)</t>
  </si>
  <si>
    <t>包括医学编辑及适量文献检索</t>
  </si>
  <si>
    <t>页</t>
  </si>
  <si>
    <t>PPT模板(new work)</t>
  </si>
  <si>
    <t>根据已有KV进行排版及PPT母版格式设定</t>
  </si>
  <si>
    <t>套</t>
  </si>
  <si>
    <t>幻灯框架整理</t>
  </si>
  <si>
    <t>根据已有标题提供幻灯大纲</t>
  </si>
  <si>
    <t>文献标注(new work)</t>
  </si>
  <si>
    <t>根据所提供素材整理、高亮</t>
  </si>
  <si>
    <t>篇</t>
  </si>
  <si>
    <t>幻灯片解说词（中文）(new work)</t>
  </si>
  <si>
    <t>主题词检索(new work)</t>
  </si>
  <si>
    <t>根据主题词对相关文献进行检索、阅读、汇总</t>
  </si>
  <si>
    <t>个</t>
  </si>
  <si>
    <t>中文原文下载</t>
  </si>
  <si>
    <t>英文原文下载</t>
  </si>
  <si>
    <t>PPT美化(高级美化)(new work)</t>
  </si>
  <si>
    <t>使用Adobe绘图软件进行图标重绘、字体设计等</t>
  </si>
  <si>
    <t>Total：</t>
  </si>
  <si>
    <t>项目管理/人员管理 
Service Fee/Staffing Fee</t>
  </si>
  <si>
    <t>Medical Director</t>
  </si>
  <si>
    <t>适用于年度单项标准报价不涵盖的项目</t>
  </si>
  <si>
    <t>小时</t>
  </si>
  <si>
    <t>Account Manager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</si>
</sst>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18" applyNumberFormat="0" applyAlignment="0" applyProtection="0">
      <alignment vertical="center"/>
    </xf>
    <xf numFmtId="0" fontId="22" fillId="9" borderId="19" applyNumberFormat="0" applyAlignment="0" applyProtection="0">
      <alignment vertical="center"/>
    </xf>
    <xf numFmtId="0" fontId="23" fillId="9" borderId="18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7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1" xfId="52" applyFont="1" applyBorder="1" applyAlignment="1">
      <alignment horizontal="center" vertical="center" wrapText="1"/>
    </xf>
    <xf numFmtId="0" fontId="3" fillId="2" borderId="1" xfId="52" applyFont="1" applyFill="1" applyBorder="1" applyAlignment="1">
      <alignment horizontal="left" vertical="center" wrapText="1"/>
    </xf>
    <xf numFmtId="0" fontId="3" fillId="2" borderId="1" xfId="52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176" fontId="3" fillId="3" borderId="1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4" fillId="0" borderId="0" xfId="49" applyFont="1" applyAlignment="1">
      <alignment horizontal="left" vertical="center" wrapText="1"/>
    </xf>
    <xf numFmtId="176" fontId="4" fillId="0" borderId="0" xfId="49" applyNumberFormat="1" applyFont="1" applyAlignment="1">
      <alignment horizontal="left" wrapText="1"/>
    </xf>
    <xf numFmtId="176" fontId="4" fillId="0" borderId="0" xfId="49" applyNumberFormat="1" applyFont="1" applyAlignment="1">
      <alignment horizontal="center"/>
    </xf>
    <xf numFmtId="40" fontId="8" fillId="0" borderId="1" xfId="51" applyNumberFormat="1" applyFont="1" applyBorder="1" applyAlignment="1">
      <alignment horizontal="center" vertical="center"/>
    </xf>
    <xf numFmtId="9" fontId="7" fillId="0" borderId="1" xfId="51" applyNumberFormat="1" applyFont="1" applyBorder="1" applyAlignment="1">
      <alignment horizontal="center" vertical="center"/>
    </xf>
    <xf numFmtId="177" fontId="7" fillId="0" borderId="1" xfId="51" applyNumberFormat="1" applyFont="1" applyBorder="1" applyAlignment="1">
      <alignment horizontal="center" vertical="center"/>
    </xf>
    <xf numFmtId="37" fontId="8" fillId="0" borderId="1" xfId="1" applyNumberFormat="1" applyFont="1" applyFill="1" applyBorder="1" applyAlignment="1">
      <alignment horizontal="center" vertical="center"/>
    </xf>
    <xf numFmtId="178" fontId="3" fillId="3" borderId="1" xfId="52" applyNumberFormat="1" applyFont="1" applyFill="1" applyBorder="1" applyAlignment="1">
      <alignment horizontal="right" vertical="center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/>
    </xf>
    <xf numFmtId="0" fontId="0" fillId="0" borderId="0" xfId="50" applyFont="1"/>
    <xf numFmtId="0" fontId="6" fillId="2" borderId="1" xfId="52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right" vertical="center" wrapText="1"/>
    </xf>
    <xf numFmtId="40" fontId="8" fillId="0" borderId="1" xfId="51" applyNumberFormat="1" applyFont="1" applyFill="1" applyBorder="1" applyAlignment="1">
      <alignment horizontal="center" vertical="center"/>
    </xf>
    <xf numFmtId="0" fontId="7" fillId="0" borderId="1" xfId="52" applyFont="1" applyFill="1" applyBorder="1" applyAlignment="1">
      <alignment horizontal="center" vertical="center"/>
    </xf>
    <xf numFmtId="0" fontId="7" fillId="0" borderId="1" xfId="5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179" fontId="3" fillId="0" borderId="1" xfId="1" applyNumberFormat="1" applyFont="1" applyFill="1" applyBorder="1" applyAlignment="1">
      <alignment horizontal="center" vertical="center"/>
    </xf>
    <xf numFmtId="178" fontId="3" fillId="3" borderId="1" xfId="52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6" fillId="0" borderId="5" xfId="52" applyFont="1" applyBorder="1" applyAlignment="1">
      <alignment horizontal="center" vertical="center"/>
    </xf>
    <xf numFmtId="0" fontId="6" fillId="0" borderId="6" xfId="52" applyFont="1" applyBorder="1" applyAlignment="1">
      <alignment horizontal="center" vertical="center"/>
    </xf>
    <xf numFmtId="0" fontId="6" fillId="2" borderId="7" xfId="52" applyFont="1" applyFill="1" applyBorder="1" applyAlignment="1">
      <alignment horizontal="left" vertical="center"/>
    </xf>
    <xf numFmtId="0" fontId="6" fillId="2" borderId="8" xfId="52" applyFont="1" applyFill="1" applyBorder="1" applyAlignment="1">
      <alignment horizontal="left" vertical="center"/>
    </xf>
    <xf numFmtId="0" fontId="4" fillId="0" borderId="9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7" xfId="52" applyFont="1" applyFill="1" applyBorder="1" applyAlignment="1">
      <alignment horizontal="left" vertical="center"/>
    </xf>
    <xf numFmtId="0" fontId="3" fillId="2" borderId="8" xfId="52" applyFont="1" applyFill="1" applyBorder="1" applyAlignment="1">
      <alignment horizontal="left" vertical="center"/>
    </xf>
    <xf numFmtId="179" fontId="3" fillId="0" borderId="10" xfId="1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right" vertical="center" wrapText="1"/>
    </xf>
    <xf numFmtId="178" fontId="3" fillId="5" borderId="12" xfId="1" applyNumberFormat="1" applyFont="1" applyFill="1" applyBorder="1" applyAlignment="1">
      <alignment horizontal="right" vertical="center"/>
    </xf>
    <xf numFmtId="176" fontId="3" fillId="3" borderId="13" xfId="52" applyNumberFormat="1" applyFont="1" applyFill="1" applyBorder="1" applyAlignment="1">
      <alignment horizontal="right" vertical="center"/>
    </xf>
    <xf numFmtId="178" fontId="3" fillId="3" borderId="14" xfId="52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lily.chen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5"/>
  <sheetViews>
    <sheetView tabSelected="1" zoomScale="80" zoomScaleNormal="80" workbookViewId="0">
      <selection activeCell="B1" sqref="B1:C1"/>
    </sheetView>
  </sheetViews>
  <sheetFormatPr defaultColWidth="8.90178571428571" defaultRowHeight="17.6" outlineLevelCol="3"/>
  <cols>
    <col min="1" max="1" width="5.09821428571429" customWidth="1"/>
    <col min="2" max="2" width="34.9017857142857" customWidth="1"/>
    <col min="3" max="3" width="32.1964285714286" customWidth="1"/>
    <col min="4" max="4" width="19.4017857142857" customWidth="1"/>
  </cols>
  <sheetData>
    <row r="1" ht="37.5" customHeight="1" spans="2:3">
      <c r="B1" s="4" t="s">
        <v>0</v>
      </c>
      <c r="C1" s="4"/>
    </row>
    <row r="2" spans="2:3">
      <c r="B2" s="6" t="s">
        <v>1</v>
      </c>
      <c r="C2" s="7" t="s">
        <v>2</v>
      </c>
    </row>
    <row r="3" spans="2:4">
      <c r="B3" s="6" t="s">
        <v>3</v>
      </c>
      <c r="C3" s="7" t="s">
        <v>4</v>
      </c>
      <c r="D3" s="47"/>
    </row>
    <row r="4" s="1" customFormat="1" ht="16.5" customHeight="1" spans="2:3">
      <c r="B4" s="10" t="s">
        <v>5</v>
      </c>
      <c r="C4" s="11" t="s">
        <v>6</v>
      </c>
    </row>
    <row r="5" s="1" customFormat="1" ht="16.5" customHeight="1" spans="2:3">
      <c r="B5" s="10" t="s">
        <v>7</v>
      </c>
      <c r="C5" s="12"/>
    </row>
    <row r="6" s="1" customFormat="1" ht="16.5" customHeight="1" spans="2:3">
      <c r="B6" s="13"/>
      <c r="C6" s="13"/>
    </row>
    <row r="7" s="1" customFormat="1" ht="30.75" customHeight="1" spans="2:3">
      <c r="B7" s="48" t="s">
        <v>8</v>
      </c>
      <c r="C7" s="49" t="s">
        <v>9</v>
      </c>
    </row>
    <row r="8" s="1" customFormat="1" spans="2:3">
      <c r="B8" s="50" t="s">
        <v>10</v>
      </c>
      <c r="C8" s="51"/>
    </row>
    <row r="9" s="1" customFormat="1" spans="2:3">
      <c r="B9" s="52" t="s">
        <v>11</v>
      </c>
      <c r="C9" s="53">
        <f>Medical!H19</f>
        <v>22220</v>
      </c>
    </row>
    <row r="10" s="1" customFormat="1" spans="2:3">
      <c r="B10" s="54" t="s">
        <v>12</v>
      </c>
      <c r="C10" s="55"/>
    </row>
    <row r="11" spans="2:3">
      <c r="B11" s="52" t="s">
        <v>11</v>
      </c>
      <c r="C11" s="56">
        <f>'Staffing Fee'!H11</f>
        <v>3200</v>
      </c>
    </row>
    <row r="12" ht="3.75" customHeight="1" spans="2:3">
      <c r="B12" s="57"/>
      <c r="C12" s="58"/>
    </row>
    <row r="13" spans="2:3">
      <c r="B13" s="59" t="s">
        <v>11</v>
      </c>
      <c r="C13" s="60">
        <f>C9+C11</f>
        <v>25420</v>
      </c>
    </row>
    <row r="14" spans="2:3">
      <c r="B14" s="59" t="s">
        <v>13</v>
      </c>
      <c r="C14" s="60">
        <f>C13*0.06</f>
        <v>1525.2</v>
      </c>
    </row>
    <row r="15" ht="18.35" spans="2:3">
      <c r="B15" s="61" t="s">
        <v>14</v>
      </c>
      <c r="C15" s="62">
        <f>C13+C14</f>
        <v>26945.2</v>
      </c>
    </row>
    <row r="16" spans="2:2">
      <c r="B16" s="63" t="s">
        <v>15</v>
      </c>
    </row>
    <row r="18" spans="2:3">
      <c r="B18" s="64" t="s">
        <v>16</v>
      </c>
      <c r="C18" s="65">
        <f>C11/C13</f>
        <v>0.12588512981904</v>
      </c>
    </row>
    <row r="20" spans="2:2">
      <c r="B20" s="24"/>
    </row>
    <row r="21" spans="2:2">
      <c r="B21" s="66"/>
    </row>
    <row r="22" spans="2:2">
      <c r="B22" s="66"/>
    </row>
    <row r="23" spans="2:2">
      <c r="B23" s="66"/>
    </row>
    <row r="24" spans="2:2">
      <c r="B24" s="66"/>
    </row>
    <row r="25" spans="2:2">
      <c r="B25" s="66"/>
    </row>
  </sheetData>
  <mergeCells count="4">
    <mergeCell ref="B1:C1"/>
    <mergeCell ref="B8:C8"/>
    <mergeCell ref="B10:C10"/>
    <mergeCell ref="B12:C12"/>
  </mergeCells>
  <hyperlinks>
    <hyperlink ref="C4" r:id="rId1" display="lily.chen@ubs-cn.com" tooltip="mailto:lily.chen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8"/>
  <sheetViews>
    <sheetView zoomScale="80" zoomScaleNormal="80" zoomScaleSheetLayoutView="90" workbookViewId="0">
      <selection activeCell="B1" sqref="B1:C1"/>
    </sheetView>
  </sheetViews>
  <sheetFormatPr defaultColWidth="8.90178571428571" defaultRowHeight="17.6" outlineLevelCol="7"/>
  <cols>
    <col min="1" max="1" width="5.09821428571429" customWidth="1"/>
    <col min="2" max="2" width="28.9017857142857" style="2" customWidth="1"/>
    <col min="3" max="3" width="36.8035714285714" style="3" customWidth="1"/>
    <col min="4" max="4" width="17.5982142857143" style="3" customWidth="1"/>
    <col min="5" max="5" width="10.3035714285714" style="2" customWidth="1"/>
    <col min="6" max="6" width="5.30357142857143" style="2" customWidth="1"/>
    <col min="7" max="7" width="9.30357142857143" style="2" customWidth="1"/>
    <col min="8" max="8" width="11.1964285714286" style="2" customWidth="1"/>
    <col min="9" max="9" width="13.598214285714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8"/>
      <c r="H2" s="28"/>
    </row>
    <row r="3" spans="2:8">
      <c r="B3" s="6" t="s">
        <v>3</v>
      </c>
      <c r="C3" s="7" t="s">
        <v>4</v>
      </c>
      <c r="D3" s="9"/>
      <c r="E3" s="28"/>
      <c r="F3" s="28"/>
      <c r="G3" s="28"/>
      <c r="H3" s="2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0.75" customHeight="1" spans="2:8">
      <c r="B7" s="14" t="s">
        <v>8</v>
      </c>
      <c r="C7" s="15" t="s">
        <v>17</v>
      </c>
      <c r="D7" s="15" t="s">
        <v>18</v>
      </c>
      <c r="E7" s="14" t="s">
        <v>19</v>
      </c>
      <c r="F7" s="14" t="s">
        <v>20</v>
      </c>
      <c r="G7" s="14" t="s">
        <v>21</v>
      </c>
      <c r="H7" s="14" t="s">
        <v>22</v>
      </c>
    </row>
    <row r="8" s="1" customFormat="1" spans="2:8">
      <c r="B8" s="37" t="s">
        <v>23</v>
      </c>
      <c r="C8" s="37"/>
      <c r="D8" s="37"/>
      <c r="E8" s="37"/>
      <c r="F8" s="37"/>
      <c r="G8" s="37"/>
      <c r="H8" s="37"/>
    </row>
    <row r="9" s="36" customFormat="1" spans="2:8">
      <c r="B9" s="38" t="s">
        <v>24</v>
      </c>
      <c r="C9" s="38" t="s">
        <v>25</v>
      </c>
      <c r="D9" s="39">
        <v>2021</v>
      </c>
      <c r="E9" s="41">
        <v>300</v>
      </c>
      <c r="F9" s="42" t="s">
        <v>26</v>
      </c>
      <c r="G9" s="43">
        <v>45</v>
      </c>
      <c r="H9" s="32">
        <f>E9*G9</f>
        <v>13500</v>
      </c>
    </row>
    <row r="10" s="36" customFormat="1" spans="2:8">
      <c r="B10" s="38" t="s">
        <v>27</v>
      </c>
      <c r="C10" s="38" t="s">
        <v>28</v>
      </c>
      <c r="D10" s="39"/>
      <c r="E10" s="41">
        <v>500</v>
      </c>
      <c r="F10" s="42" t="s">
        <v>29</v>
      </c>
      <c r="G10" s="43">
        <v>1</v>
      </c>
      <c r="H10" s="32">
        <f>E10*G10</f>
        <v>500</v>
      </c>
    </row>
    <row r="11" s="36" customFormat="1" spans="2:8">
      <c r="B11" s="38" t="s">
        <v>30</v>
      </c>
      <c r="C11" s="38" t="s">
        <v>31</v>
      </c>
      <c r="D11" s="39"/>
      <c r="E11" s="41">
        <v>2000</v>
      </c>
      <c r="F11" s="42" t="s">
        <v>29</v>
      </c>
      <c r="G11" s="43">
        <v>1</v>
      </c>
      <c r="H11" s="32">
        <f t="shared" ref="H11:H17" si="0">E11*G11</f>
        <v>2000</v>
      </c>
    </row>
    <row r="12" s="36" customFormat="1" spans="2:8">
      <c r="B12" s="38" t="s">
        <v>32</v>
      </c>
      <c r="C12" s="38" t="s">
        <v>33</v>
      </c>
      <c r="D12" s="39"/>
      <c r="E12" s="41">
        <v>15</v>
      </c>
      <c r="F12" s="42" t="s">
        <v>34</v>
      </c>
      <c r="G12" s="43">
        <v>30</v>
      </c>
      <c r="H12" s="32">
        <f t="shared" si="0"/>
        <v>450</v>
      </c>
    </row>
    <row r="13" s="36" customFormat="1" spans="2:8">
      <c r="B13" s="38" t="s">
        <v>35</v>
      </c>
      <c r="C13" s="38" t="s">
        <v>25</v>
      </c>
      <c r="D13" s="39"/>
      <c r="E13" s="41">
        <v>30</v>
      </c>
      <c r="F13" s="42" t="s">
        <v>26</v>
      </c>
      <c r="G13" s="43">
        <v>30</v>
      </c>
      <c r="H13" s="32">
        <f t="shared" si="0"/>
        <v>900</v>
      </c>
    </row>
    <row r="14" s="36" customFormat="1" spans="2:8">
      <c r="B14" s="38" t="s">
        <v>36</v>
      </c>
      <c r="C14" s="38" t="s">
        <v>37</v>
      </c>
      <c r="D14" s="39"/>
      <c r="E14" s="41">
        <v>20</v>
      </c>
      <c r="F14" s="42" t="s">
        <v>38</v>
      </c>
      <c r="G14" s="43">
        <v>5</v>
      </c>
      <c r="H14" s="32">
        <f t="shared" si="0"/>
        <v>100</v>
      </c>
    </row>
    <row r="15" s="36" customFormat="1" spans="2:8">
      <c r="B15" s="38" t="s">
        <v>39</v>
      </c>
      <c r="C15" s="38" t="s">
        <v>39</v>
      </c>
      <c r="D15" s="39"/>
      <c r="E15" s="41">
        <v>7</v>
      </c>
      <c r="F15" s="42" t="s">
        <v>34</v>
      </c>
      <c r="G15" s="43">
        <v>10</v>
      </c>
      <c r="H15" s="32">
        <f t="shared" si="0"/>
        <v>70</v>
      </c>
    </row>
    <row r="16" s="36" customFormat="1" spans="2:8">
      <c r="B16" s="38" t="s">
        <v>40</v>
      </c>
      <c r="C16" s="38" t="s">
        <v>40</v>
      </c>
      <c r="D16" s="39"/>
      <c r="E16" s="41">
        <v>10</v>
      </c>
      <c r="F16" s="42" t="s">
        <v>34</v>
      </c>
      <c r="G16" s="43">
        <v>20</v>
      </c>
      <c r="H16" s="32">
        <f t="shared" si="0"/>
        <v>200</v>
      </c>
    </row>
    <row r="17" s="36" customFormat="1" ht="31" spans="2:8">
      <c r="B17" s="38" t="s">
        <v>41</v>
      </c>
      <c r="C17" s="38" t="s">
        <v>42</v>
      </c>
      <c r="D17" s="39"/>
      <c r="E17" s="41">
        <v>100</v>
      </c>
      <c r="F17" s="42" t="s">
        <v>26</v>
      </c>
      <c r="G17" s="43">
        <v>45</v>
      </c>
      <c r="H17" s="32">
        <f t="shared" si="0"/>
        <v>4500</v>
      </c>
    </row>
    <row r="18" s="36" customFormat="1" spans="2:8">
      <c r="B18" s="40" t="s">
        <v>43</v>
      </c>
      <c r="C18" s="40"/>
      <c r="D18" s="40"/>
      <c r="E18" s="44"/>
      <c r="F18" s="44"/>
      <c r="G18" s="44"/>
      <c r="H18" s="45">
        <f>SUM(H9:H17)</f>
        <v>22220</v>
      </c>
    </row>
    <row r="19" spans="2:8">
      <c r="B19" s="23" t="s">
        <v>11</v>
      </c>
      <c r="C19" s="23"/>
      <c r="D19" s="23"/>
      <c r="E19" s="23"/>
      <c r="F19" s="23"/>
      <c r="G19" s="23"/>
      <c r="H19" s="46">
        <f>H18</f>
        <v>22220</v>
      </c>
    </row>
    <row r="23" spans="2:5">
      <c r="B23" s="24"/>
      <c r="C23" s="25"/>
      <c r="D23" s="25"/>
      <c r="E23" s="34"/>
    </row>
    <row r="24" spans="2:5">
      <c r="B24" s="7"/>
      <c r="C24" s="26"/>
      <c r="D24" s="26"/>
      <c r="E24" s="35"/>
    </row>
    <row r="25" spans="2:5">
      <c r="B25" s="7"/>
      <c r="C25" s="26"/>
      <c r="D25" s="26"/>
      <c r="E25" s="35"/>
    </row>
    <row r="26" spans="2:5">
      <c r="B26" s="7"/>
      <c r="C26" s="26"/>
      <c r="D26" s="26"/>
      <c r="E26" s="35"/>
    </row>
    <row r="27" spans="2:5">
      <c r="B27" s="7"/>
      <c r="C27" s="26"/>
      <c r="D27" s="26"/>
      <c r="E27" s="35"/>
    </row>
    <row r="28" spans="2:5">
      <c r="B28" s="7"/>
      <c r="C28" s="27"/>
      <c r="D28" s="27"/>
      <c r="E28" s="35"/>
    </row>
  </sheetData>
  <mergeCells count="5">
    <mergeCell ref="B1:C1"/>
    <mergeCell ref="B8:H8"/>
    <mergeCell ref="B18:G18"/>
    <mergeCell ref="B19:G19"/>
    <mergeCell ref="D9:D17"/>
  </mergeCells>
  <hyperlinks>
    <hyperlink ref="C4" r:id="rId1" display="lily.chen@ubs-cn.com" tooltip="mailto:lily.chen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zoomScale="80" zoomScaleNormal="80" workbookViewId="0">
      <selection activeCell="D25" sqref="D25"/>
    </sheetView>
  </sheetViews>
  <sheetFormatPr defaultColWidth="8.90178571428571" defaultRowHeight="17.6" outlineLevelCol="7"/>
  <cols>
    <col min="1" max="1" width="5.09821428571429" customWidth="1"/>
    <col min="2" max="2" width="28.9017857142857" style="2" customWidth="1"/>
    <col min="3" max="3" width="32.1964285714286" style="3" customWidth="1"/>
    <col min="4" max="4" width="18.25" style="3" customWidth="1"/>
    <col min="5" max="5" width="10.3035714285714" style="2" customWidth="1"/>
    <col min="6" max="6" width="5.30357142857143" style="2" customWidth="1"/>
    <col min="7" max="7" width="9.30357142857143" style="2" customWidth="1"/>
    <col min="8" max="8" width="10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spans="2:8">
      <c r="B2" s="6" t="s">
        <v>1</v>
      </c>
      <c r="C2" s="7" t="s">
        <v>2</v>
      </c>
      <c r="D2" s="8"/>
      <c r="E2" s="28"/>
      <c r="F2" s="28"/>
      <c r="G2" s="28"/>
      <c r="H2" s="28"/>
    </row>
    <row r="3" spans="2:8">
      <c r="B3" s="6" t="s">
        <v>3</v>
      </c>
      <c r="C3" s="7" t="s">
        <v>4</v>
      </c>
      <c r="D3" s="9"/>
      <c r="E3" s="28"/>
      <c r="F3" s="28"/>
      <c r="G3" s="28"/>
      <c r="H3" s="28"/>
    </row>
    <row r="4" s="1" customFormat="1" ht="16.5" customHeight="1" spans="2:8">
      <c r="B4" s="10" t="s">
        <v>5</v>
      </c>
      <c r="C4" s="11" t="s">
        <v>6</v>
      </c>
      <c r="D4" s="10"/>
      <c r="E4" s="10"/>
      <c r="F4" s="10"/>
      <c r="G4" s="10"/>
      <c r="H4" s="10"/>
    </row>
    <row r="5" s="1" customFormat="1" ht="16.5" customHeight="1" spans="2:8">
      <c r="B5" s="10" t="s">
        <v>7</v>
      </c>
      <c r="C5" s="12"/>
      <c r="D5" s="10"/>
      <c r="E5" s="10"/>
      <c r="F5" s="10"/>
      <c r="G5" s="10"/>
      <c r="H5" s="10"/>
    </row>
    <row r="6" s="1" customFormat="1" ht="16.5" customHeight="1" spans="2:8">
      <c r="B6" s="13"/>
      <c r="C6" s="13"/>
      <c r="D6" s="13"/>
      <c r="E6" s="13"/>
      <c r="F6" s="13"/>
      <c r="G6" s="13"/>
      <c r="H6" s="13"/>
    </row>
    <row r="7" s="1" customFormat="1" ht="39" customHeight="1" spans="2:8">
      <c r="B7" s="14" t="s">
        <v>8</v>
      </c>
      <c r="C7" s="15" t="s">
        <v>17</v>
      </c>
      <c r="D7" s="15" t="s">
        <v>18</v>
      </c>
      <c r="E7" s="14" t="s">
        <v>19</v>
      </c>
      <c r="F7" s="14" t="s">
        <v>20</v>
      </c>
      <c r="G7" s="14" t="s">
        <v>21</v>
      </c>
      <c r="H7" s="14" t="s">
        <v>22</v>
      </c>
    </row>
    <row r="8" ht="33.75" customHeight="1" spans="2:8">
      <c r="B8" s="16" t="s">
        <v>44</v>
      </c>
      <c r="C8" s="17"/>
      <c r="D8" s="17"/>
      <c r="E8" s="17"/>
      <c r="F8" s="17"/>
      <c r="G8" s="17"/>
      <c r="H8" s="17"/>
    </row>
    <row r="9" spans="2:8">
      <c r="B9" s="18" t="s">
        <v>45</v>
      </c>
      <c r="C9" s="19" t="s">
        <v>46</v>
      </c>
      <c r="D9" s="20">
        <v>2021</v>
      </c>
      <c r="E9" s="29">
        <v>550</v>
      </c>
      <c r="F9" s="30" t="s">
        <v>47</v>
      </c>
      <c r="G9" s="31">
        <v>4</v>
      </c>
      <c r="H9" s="32">
        <f>E9*G9</f>
        <v>2200</v>
      </c>
    </row>
    <row r="10" spans="2:8">
      <c r="B10" s="18" t="s">
        <v>48</v>
      </c>
      <c r="C10" s="21"/>
      <c r="D10" s="22"/>
      <c r="E10" s="29">
        <v>250</v>
      </c>
      <c r="F10" s="30" t="s">
        <v>47</v>
      </c>
      <c r="G10" s="31">
        <v>4</v>
      </c>
      <c r="H10" s="32">
        <f>E10*G10</f>
        <v>1000</v>
      </c>
    </row>
    <row r="11" spans="2:8">
      <c r="B11" s="23" t="s">
        <v>11</v>
      </c>
      <c r="C11" s="23"/>
      <c r="D11" s="23"/>
      <c r="E11" s="23"/>
      <c r="F11" s="23"/>
      <c r="G11" s="23"/>
      <c r="H11" s="33">
        <f>SUM(H9:H10)</f>
        <v>3200</v>
      </c>
    </row>
    <row r="15" spans="2:5">
      <c r="B15" s="24"/>
      <c r="C15" s="25"/>
      <c r="D15" s="25"/>
      <c r="E15" s="34"/>
    </row>
    <row r="16" spans="2:5">
      <c r="B16" s="7"/>
      <c r="C16" s="26"/>
      <c r="D16" s="26"/>
      <c r="E16" s="35"/>
    </row>
    <row r="17" spans="2:5">
      <c r="B17" s="7"/>
      <c r="C17" s="26"/>
      <c r="D17" s="26"/>
      <c r="E17" s="35"/>
    </row>
    <row r="18" spans="2:5">
      <c r="B18" s="7"/>
      <c r="C18" s="26"/>
      <c r="D18" s="26"/>
      <c r="E18" s="35"/>
    </row>
    <row r="19" spans="2:5">
      <c r="B19" s="7"/>
      <c r="C19" s="26"/>
      <c r="D19" s="26"/>
      <c r="E19" s="35"/>
    </row>
    <row r="20" spans="2:5">
      <c r="B20" s="7"/>
      <c r="C20" s="27"/>
      <c r="D20" s="27"/>
      <c r="E20" s="35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lily.chen@ubs-cn.com" tooltip="mailto:lily.chen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神子吾子的小梅</cp:lastModifiedBy>
  <dcterms:created xsi:type="dcterms:W3CDTF">2016-06-29T17:42:00Z</dcterms:created>
  <cp:lastPrinted>2021-01-08T14:16:00Z</cp:lastPrinted>
  <dcterms:modified xsi:type="dcterms:W3CDTF">2023-12-27T15:50:34Z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2052-6.4.0.8550</vt:lpwstr>
  </property>
  <property fmtid="{D5CDD505-2E9C-101B-9397-08002B2CF9AE}" pid="3" name="ICV">
    <vt:lpwstr>53849714FCE4438CB87F7DFC4554E1A5_13</vt:lpwstr>
  </property>
</Properties>
</file>