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2460" windowHeight="14720"/>
  </bookViews>
  <sheets>
    <sheet name="报价单 " sheetId="5" r:id="rId1"/>
  </sheets>
  <calcPr calcId="144525" concurrentCalc="0"/>
</workbook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D11" authorId="0">
      <text>
        <r>
          <rPr>
            <sz val="9"/>
            <rFont val="宋体"/>
            <charset val="134"/>
          </rPr>
          <t xml:space="preserve">详细计算单位描述，例如：平米，个，人，台，天
</t>
        </r>
      </text>
    </comment>
    <comment ref="E11" authorId="0">
      <text>
        <r>
          <rPr>
            <b/>
            <sz val="9"/>
            <rFont val="宋体"/>
            <charset val="134"/>
          </rPr>
          <t xml:space="preserve"> </t>
        </r>
        <r>
          <rPr>
            <sz val="9"/>
            <rFont val="宋体"/>
            <charset val="134"/>
          </rPr>
          <t xml:space="preserve">
如计算单位是平米，请将平米数填写在此处</t>
        </r>
      </text>
    </comment>
    <comment ref="F11" authorId="1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<sst xmlns="http://schemas.openxmlformats.org/spreadsheetml/2006/main" count="51" uniqueCount="41">
  <si>
    <t>2023森世海亚社区市场金纳多DA制作项目结算单</t>
  </si>
  <si>
    <t>Agency: must fill in
供应商（填入右边橘色处）</t>
  </si>
  <si>
    <t>上海麦田公共关系咨询有限公司</t>
  </si>
  <si>
    <t>Item</t>
  </si>
  <si>
    <t>Descripation描述</t>
  </si>
  <si>
    <t>Quotation
报价</t>
  </si>
  <si>
    <t>3</t>
  </si>
  <si>
    <t>4</t>
  </si>
  <si>
    <t>总计 Total</t>
  </si>
  <si>
    <t>报价单明细表 Quotation Breakdown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</si>
  <si>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</si>
  <si>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</si>
  <si>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</si>
  <si>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</si>
  <si>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</si>
  <si>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</si>
  <si>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</si>
  <si>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神内DA*预估4页（一折页）</t>
  </si>
  <si>
    <t>1-1</t>
  </si>
  <si>
    <t>DA内容撰写</t>
  </si>
  <si>
    <t>内容撰写，包括医学编辑及适量文献检索</t>
  </si>
  <si>
    <t>页</t>
  </si>
  <si>
    <t>1-2</t>
  </si>
  <si>
    <t>DA排版设计</t>
  </si>
  <si>
    <t>封面封底、内页6p（含美化、设计、排版）</t>
  </si>
  <si>
    <t>工时</t>
  </si>
  <si>
    <t>Total：</t>
  </si>
  <si>
    <t>耳鼻喉DA*预估4页（一折页）</t>
  </si>
  <si>
    <t>2-1</t>
  </si>
  <si>
    <t>2-2</t>
  </si>
  <si>
    <t>DA印刷及运送</t>
  </si>
  <si>
    <t>3-1</t>
  </si>
  <si>
    <t>DA印刷（各1000份）</t>
  </si>
  <si>
    <t>尺寸：A5</t>
  </si>
  <si>
    <t>份</t>
  </si>
  <si>
    <t>3-2</t>
  </si>
  <si>
    <t>运费</t>
  </si>
  <si>
    <t>一次性运费</t>
  </si>
  <si>
    <t>次</t>
  </si>
  <si>
    <t>税 Tax</t>
  </si>
  <si>
    <t>Total Amount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</si>
</sst>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</numFmts>
  <fonts count="42">
    <font>
      <sz val="12"/>
      <name val="宋体"/>
      <charset val="134"/>
    </font>
    <font>
      <sz val="12"/>
      <name val="微软雅黑"/>
      <charset val="134"/>
    </font>
    <font>
      <sz val="16"/>
      <name val="微软雅黑"/>
      <charset val="134"/>
    </font>
    <font>
      <sz val="10"/>
      <color indexed="8"/>
      <name val="微软雅黑"/>
      <charset val="134"/>
    </font>
    <font>
      <b/>
      <sz val="12"/>
      <color indexed="9"/>
      <name val="微软雅黑"/>
      <charset val="134"/>
    </font>
    <font>
      <b/>
      <sz val="12"/>
      <name val="微软雅黑"/>
      <charset val="134"/>
    </font>
    <font>
      <b/>
      <sz val="10"/>
      <name val="微软雅黑"/>
      <charset val="134"/>
    </font>
    <font>
      <b/>
      <sz val="10"/>
      <color indexed="9"/>
      <name val="微软雅黑"/>
      <charset val="134"/>
    </font>
    <font>
      <b/>
      <sz val="10"/>
      <color indexed="10"/>
      <name val="微软雅黑"/>
      <charset val="134"/>
    </font>
    <font>
      <b/>
      <sz val="11"/>
      <color indexed="9"/>
      <name val="微软雅黑"/>
      <charset val="134"/>
    </font>
    <font>
      <b/>
      <u/>
      <sz val="12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1"/>
      <color indexed="20"/>
      <name val="ＭＳ Ｐゴシック"/>
      <charset val="134"/>
    </font>
    <font>
      <sz val="11"/>
      <color indexed="20"/>
      <name val="Calibri"/>
      <charset val="134"/>
    </font>
    <font>
      <sz val="11"/>
      <color indexed="8"/>
      <name val="宋体"/>
      <charset val="134"/>
    </font>
    <font>
      <sz val="11"/>
      <color indexed="17"/>
      <name val="ＭＳ Ｐゴシック"/>
      <charset val="134"/>
    </font>
    <font>
      <sz val="11"/>
      <color indexed="17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/>
    <xf numFmtId="176" fontId="0" fillId="0" borderId="0" applyFont="0" applyFill="0" applyBorder="0" applyAlignment="0" applyProtection="0"/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8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1" fillId="10" borderId="10" applyNumberFormat="0" applyAlignment="0" applyProtection="0">
      <alignment vertical="center"/>
    </xf>
    <xf numFmtId="0" fontId="22" fillId="10" borderId="9" applyNumberFormat="0" applyAlignment="0" applyProtection="0">
      <alignment vertical="center"/>
    </xf>
    <xf numFmtId="0" fontId="23" fillId="11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1" fillId="0" borderId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2" fillId="0" borderId="0"/>
    <xf numFmtId="0" fontId="33" fillId="0" borderId="0"/>
    <xf numFmtId="0" fontId="34" fillId="0" borderId="0">
      <alignment vertical="top"/>
    </xf>
    <xf numFmtId="0" fontId="33" fillId="0" borderId="0">
      <alignment vertical="top"/>
    </xf>
    <xf numFmtId="0" fontId="35" fillId="39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3" fillId="0" borderId="0">
      <alignment vertical="top"/>
    </xf>
    <xf numFmtId="0" fontId="33" fillId="0" borderId="0"/>
    <xf numFmtId="0" fontId="0" fillId="0" borderId="0"/>
    <xf numFmtId="0" fontId="38" fillId="4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4" fillId="0" borderId="0">
      <alignment vertical="top"/>
    </xf>
  </cellStyleXfs>
  <cellXfs count="54">
    <xf numFmtId="0" fontId="0" fillId="0" borderId="0" xfId="0"/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3" fillId="2" borderId="0" xfId="0" applyFont="1" applyFill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1" fillId="0" borderId="2" xfId="1" applyFont="1" applyBorder="1" applyAlignment="1"/>
    <xf numFmtId="43" fontId="1" fillId="0" borderId="0" xfId="1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vertical="center" wrapText="1"/>
    </xf>
    <xf numFmtId="176" fontId="5" fillId="0" borderId="2" xfId="1" applyFont="1" applyBorder="1" applyAlignment="1"/>
    <xf numFmtId="0" fontId="2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49" fontId="4" fillId="4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left"/>
    </xf>
    <xf numFmtId="9" fontId="5" fillId="5" borderId="2" xfId="0" applyNumberFormat="1" applyFont="1" applyFill="1" applyBorder="1" applyAlignment="1">
      <alignment horizontal="left"/>
    </xf>
    <xf numFmtId="49" fontId="1" fillId="0" borderId="4" xfId="69" applyNumberFormat="1" applyFont="1" applyBorder="1" applyAlignment="1">
      <alignment horizontal="center" vertical="center"/>
    </xf>
    <xf numFmtId="0" fontId="1" fillId="0" borderId="4" xfId="69" applyFont="1" applyBorder="1" applyAlignment="1">
      <alignment vertical="center"/>
    </xf>
    <xf numFmtId="0" fontId="1" fillId="0" borderId="2" xfId="69" applyFont="1" applyBorder="1" applyAlignment="1">
      <alignment horizontal="left"/>
    </xf>
    <xf numFmtId="0" fontId="1" fillId="0" borderId="2" xfId="69" applyFont="1" applyBorder="1" applyAlignment="1">
      <alignment horizontal="center"/>
    </xf>
    <xf numFmtId="0" fontId="1" fillId="0" borderId="2" xfId="69" applyFont="1" applyBorder="1" applyAlignment="1">
      <alignment vertical="center"/>
    </xf>
    <xf numFmtId="0" fontId="1" fillId="0" borderId="2" xfId="69" applyFont="1" applyBorder="1" applyAlignment="1">
      <alignment horizontal="right"/>
    </xf>
    <xf numFmtId="0" fontId="5" fillId="0" borderId="2" xfId="69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2" xfId="0" applyFont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2" fillId="0" borderId="0" xfId="0" applyFont="1"/>
    <xf numFmtId="0" fontId="8" fillId="0" borderId="0" xfId="0" applyFont="1" applyAlignment="1">
      <alignment horizontal="center" vertical="center"/>
    </xf>
    <xf numFmtId="177" fontId="9" fillId="4" borderId="2" xfId="0" applyNumberFormat="1" applyFont="1" applyFill="1" applyBorder="1" applyAlignment="1">
      <alignment horizontal="center" vertical="center" wrapText="1"/>
    </xf>
    <xf numFmtId="177" fontId="4" fillId="4" borderId="2" xfId="0" applyNumberFormat="1" applyFont="1" applyFill="1" applyBorder="1" applyAlignment="1">
      <alignment vertical="center" wrapText="1"/>
    </xf>
    <xf numFmtId="0" fontId="1" fillId="5" borderId="2" xfId="0" applyFont="1" applyFill="1" applyBorder="1" applyAlignment="1">
      <alignment horizontal="center" vertical="center"/>
    </xf>
    <xf numFmtId="177" fontId="1" fillId="5" borderId="2" xfId="0" applyNumberFormat="1" applyFont="1" applyFill="1" applyBorder="1" applyAlignment="1">
      <alignment horizontal="center" vertical="center"/>
    </xf>
    <xf numFmtId="178" fontId="5" fillId="5" borderId="2" xfId="0" applyNumberFormat="1" applyFont="1" applyFill="1" applyBorder="1"/>
    <xf numFmtId="0" fontId="1" fillId="0" borderId="2" xfId="69" applyFont="1" applyBorder="1" applyAlignment="1">
      <alignment horizontal="center" vertical="center"/>
    </xf>
    <xf numFmtId="177" fontId="1" fillId="0" borderId="2" xfId="69" applyNumberFormat="1" applyFont="1" applyBorder="1" applyAlignment="1">
      <alignment horizontal="center" vertical="center"/>
    </xf>
    <xf numFmtId="178" fontId="1" fillId="0" borderId="2" xfId="69" applyNumberFormat="1" applyFont="1" applyBorder="1"/>
    <xf numFmtId="179" fontId="1" fillId="0" borderId="2" xfId="69" applyNumberFormat="1" applyFont="1" applyBorder="1"/>
    <xf numFmtId="179" fontId="5" fillId="0" borderId="2" xfId="69" applyNumberFormat="1" applyFont="1" applyBorder="1"/>
    <xf numFmtId="179" fontId="5" fillId="0" borderId="2" xfId="0" applyNumberFormat="1" applyFont="1" applyBorder="1"/>
    <xf numFmtId="180" fontId="10" fillId="0" borderId="5" xfId="0" applyNumberFormat="1" applyFont="1" applyBorder="1"/>
  </cellXfs>
  <cellStyles count="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Comma 2" xfId="50"/>
    <cellStyle name="Comma 2 2" xfId="51"/>
    <cellStyle name="Normal 2" xfId="52"/>
    <cellStyle name="Normal 3" xfId="53"/>
    <cellStyle name="Normal_Event Logistic Service RFQ Template_v3" xfId="54"/>
    <cellStyle name="標準_Meeting Request（1125 价）" xfId="55"/>
    <cellStyle name="差_20131026　杭州無錫2日間見積もり(0929)" xfId="56"/>
    <cellStyle name="差_Meeting Request（1125 价）" xfId="57"/>
    <cellStyle name="常规 2" xfId="58"/>
    <cellStyle name="常规 2 2 4" xfId="59"/>
    <cellStyle name="常规 2 5" xfId="60"/>
    <cellStyle name="常规 3" xfId="61"/>
    <cellStyle name="常规 3 2" xfId="62"/>
    <cellStyle name="常规 3 2 2" xfId="63"/>
    <cellStyle name="常规 3 3" xfId="64"/>
    <cellStyle name="常规 3 3 2" xfId="65"/>
    <cellStyle name="常规 3 4" xfId="66"/>
    <cellStyle name="常规 4" xfId="67"/>
    <cellStyle name="常规 5" xfId="68"/>
    <cellStyle name="常规 6" xfId="69"/>
    <cellStyle name="好_20131026　杭州無錫2日間見積もり(0929)" xfId="70"/>
    <cellStyle name="好_Meeting Request（1125 价）" xfId="71"/>
    <cellStyle name="千位分隔 2" xfId="72"/>
    <cellStyle name="千位分隔 2 2" xfId="73"/>
    <cellStyle name="千位分隔 3" xfId="74"/>
    <cellStyle name="样式 1" xfId="7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2:H28"/>
  <sheetViews>
    <sheetView showGridLines="0" tabSelected="1" zoomScale="70" zoomScaleNormal="70" workbookViewId="0">
      <selection activeCell="A3" sqref="A3"/>
    </sheetView>
  </sheetViews>
  <sheetFormatPr defaultColWidth="9" defaultRowHeight="17.6" outlineLevelCol="7"/>
  <cols>
    <col min="1" max="1" width="9.66964285714286" style="1" customWidth="1"/>
    <col min="2" max="2" width="40.9196428571429" style="2" customWidth="1"/>
    <col min="3" max="3" width="51.8303571428571" style="3" customWidth="1"/>
    <col min="4" max="4" width="8.41964285714286" style="4" customWidth="1"/>
    <col min="5" max="5" width="5.91964285714286" style="4" customWidth="1"/>
    <col min="6" max="6" width="9.5" style="4" customWidth="1"/>
    <col min="7" max="7" width="11.5" style="4" customWidth="1"/>
    <col min="8" max="8" width="13.3303571428571" style="2" customWidth="1"/>
    <col min="9" max="9" width="16.1696428571429" style="2" customWidth="1"/>
    <col min="10" max="16384" width="9" style="2"/>
  </cols>
  <sheetData>
    <row r="2" ht="23.2" spans="1:7">
      <c r="A2" s="5" t="s">
        <v>0</v>
      </c>
      <c r="B2" s="5"/>
      <c r="C2" s="5"/>
      <c r="D2" s="6"/>
      <c r="E2" s="40"/>
      <c r="G2" s="2"/>
    </row>
    <row r="3" ht="36" spans="1:7">
      <c r="A3" s="7"/>
      <c r="B3" s="8" t="s">
        <v>1</v>
      </c>
      <c r="C3" s="9" t="s">
        <v>2</v>
      </c>
      <c r="G3" s="2"/>
    </row>
    <row r="4" spans="1:7">
      <c r="A4" s="10" t="s">
        <v>3</v>
      </c>
      <c r="B4" s="11" t="s">
        <v>4</v>
      </c>
      <c r="C4" s="12" t="s">
        <v>5</v>
      </c>
      <c r="D4" s="13"/>
      <c r="F4" s="41"/>
      <c r="G4" s="2"/>
    </row>
    <row r="5" ht="18" spans="1:7">
      <c r="A5" s="14">
        <v>1</v>
      </c>
      <c r="B5" s="15" t="str">
        <f>B12</f>
        <v>神内DA*预估4页（一折页）</v>
      </c>
      <c r="C5" s="16">
        <f>H15</f>
        <v>9200</v>
      </c>
      <c r="D5" s="17"/>
      <c r="G5" s="2"/>
    </row>
    <row r="6" ht="18" spans="1:7">
      <c r="A6" s="14">
        <v>2</v>
      </c>
      <c r="B6" s="15" t="str">
        <f>B16</f>
        <v>耳鼻喉DA*预估4页（一折页）</v>
      </c>
      <c r="C6" s="16">
        <f>H19</f>
        <v>9200</v>
      </c>
      <c r="D6" s="17"/>
      <c r="G6" s="2"/>
    </row>
    <row r="7" ht="18" spans="1:7">
      <c r="A7" s="14" t="s">
        <v>6</v>
      </c>
      <c r="B7" s="15" t="str">
        <f>B20</f>
        <v>DA印刷及运送</v>
      </c>
      <c r="C7" s="16">
        <f>H23</f>
        <v>7000</v>
      </c>
      <c r="D7" s="13"/>
      <c r="G7" s="2"/>
    </row>
    <row r="8" ht="18" spans="1:7">
      <c r="A8" s="14" t="s">
        <v>7</v>
      </c>
      <c r="B8" s="15" t="str">
        <f>B25</f>
        <v>税 Tax</v>
      </c>
      <c r="C8" s="16">
        <f>H26</f>
        <v>1524</v>
      </c>
      <c r="D8" s="13"/>
      <c r="G8" s="2"/>
    </row>
    <row r="9" ht="18" spans="1:7">
      <c r="A9" s="18"/>
      <c r="B9" s="19" t="s">
        <v>8</v>
      </c>
      <c r="C9" s="20">
        <f>SUM(C5:C8)</f>
        <v>26924</v>
      </c>
      <c r="D9" s="13"/>
      <c r="G9" s="2"/>
    </row>
    <row r="10" ht="45" customHeight="1" spans="1:7">
      <c r="A10" s="7"/>
      <c r="B10" s="21" t="s">
        <v>9</v>
      </c>
      <c r="C10" s="22"/>
      <c r="D10" s="13"/>
      <c r="G10" s="2"/>
    </row>
    <row r="11" ht="18" spans="1:8">
      <c r="A11" s="23" t="s">
        <v>10</v>
      </c>
      <c r="B11" s="24" t="s">
        <v>11</v>
      </c>
      <c r="C11" s="24"/>
      <c r="D11" s="25" t="s">
        <v>12</v>
      </c>
      <c r="E11" s="25" t="s">
        <v>13</v>
      </c>
      <c r="F11" s="42" t="s">
        <v>14</v>
      </c>
      <c r="G11" s="42" t="s">
        <v>15</v>
      </c>
      <c r="H11" s="43" t="s">
        <v>16</v>
      </c>
    </row>
    <row r="12" spans="1:8">
      <c r="A12" s="26">
        <v>1</v>
      </c>
      <c r="B12" s="27" t="s">
        <v>17</v>
      </c>
      <c r="C12" s="28"/>
      <c r="D12" s="26"/>
      <c r="E12" s="44"/>
      <c r="F12" s="45"/>
      <c r="G12" s="45"/>
      <c r="H12" s="46"/>
    </row>
    <row r="13" spans="1:8">
      <c r="A13" s="29" t="s">
        <v>18</v>
      </c>
      <c r="B13" s="30" t="s">
        <v>19</v>
      </c>
      <c r="C13" s="31" t="s">
        <v>20</v>
      </c>
      <c r="D13" s="32" t="s">
        <v>21</v>
      </c>
      <c r="E13" s="47">
        <v>1</v>
      </c>
      <c r="F13" s="48">
        <v>4</v>
      </c>
      <c r="G13" s="48">
        <v>800</v>
      </c>
      <c r="H13" s="49">
        <f t="shared" ref="H13:H18" si="0">F13*E13*G13</f>
        <v>3200</v>
      </c>
    </row>
    <row r="14" spans="1:8">
      <c r="A14" s="29" t="s">
        <v>22</v>
      </c>
      <c r="B14" s="33" t="s">
        <v>23</v>
      </c>
      <c r="C14" s="31" t="s">
        <v>24</v>
      </c>
      <c r="D14" s="32" t="s">
        <v>25</v>
      </c>
      <c r="E14" s="47">
        <v>1</v>
      </c>
      <c r="F14" s="48">
        <v>8</v>
      </c>
      <c r="G14" s="48">
        <v>750</v>
      </c>
      <c r="H14" s="49">
        <f t="shared" si="0"/>
        <v>6000</v>
      </c>
    </row>
    <row r="15" spans="1:8">
      <c r="A15" s="34" t="s">
        <v>26</v>
      </c>
      <c r="B15" s="34"/>
      <c r="C15" s="34"/>
      <c r="D15" s="34"/>
      <c r="E15" s="34"/>
      <c r="F15" s="34"/>
      <c r="G15" s="34"/>
      <c r="H15" s="50">
        <f>H14+H13</f>
        <v>9200</v>
      </c>
    </row>
    <row r="16" spans="1:8">
      <c r="A16" s="26">
        <v>2</v>
      </c>
      <c r="B16" s="27" t="s">
        <v>27</v>
      </c>
      <c r="C16" s="28"/>
      <c r="D16" s="26"/>
      <c r="E16" s="44"/>
      <c r="F16" s="45"/>
      <c r="G16" s="45"/>
      <c r="H16" s="46"/>
    </row>
    <row r="17" spans="1:8">
      <c r="A17" s="29" t="s">
        <v>28</v>
      </c>
      <c r="B17" s="30" t="s">
        <v>19</v>
      </c>
      <c r="C17" s="31" t="s">
        <v>20</v>
      </c>
      <c r="D17" s="32" t="s">
        <v>21</v>
      </c>
      <c r="E17" s="47">
        <v>1</v>
      </c>
      <c r="F17" s="48">
        <v>4</v>
      </c>
      <c r="G17" s="48">
        <v>800</v>
      </c>
      <c r="H17" s="49">
        <f t="shared" si="0"/>
        <v>3200</v>
      </c>
    </row>
    <row r="18" spans="1:8">
      <c r="A18" s="29" t="s">
        <v>29</v>
      </c>
      <c r="B18" s="33" t="s">
        <v>23</v>
      </c>
      <c r="C18" s="31" t="s">
        <v>24</v>
      </c>
      <c r="D18" s="32" t="s">
        <v>25</v>
      </c>
      <c r="E18" s="47">
        <v>1</v>
      </c>
      <c r="F18" s="48">
        <v>8</v>
      </c>
      <c r="G18" s="48">
        <v>750</v>
      </c>
      <c r="H18" s="49">
        <f t="shared" si="0"/>
        <v>6000</v>
      </c>
    </row>
    <row r="19" spans="1:8">
      <c r="A19" s="34" t="s">
        <v>26</v>
      </c>
      <c r="B19" s="34"/>
      <c r="C19" s="34"/>
      <c r="D19" s="34"/>
      <c r="E19" s="34"/>
      <c r="F19" s="34"/>
      <c r="G19" s="34"/>
      <c r="H19" s="50">
        <f>SUM(H17:H18)</f>
        <v>9200</v>
      </c>
    </row>
    <row r="20" spans="1:8">
      <c r="A20" s="26">
        <v>3</v>
      </c>
      <c r="B20" s="27" t="s">
        <v>30</v>
      </c>
      <c r="C20" s="28"/>
      <c r="D20" s="26"/>
      <c r="E20" s="44"/>
      <c r="F20" s="45"/>
      <c r="G20" s="45"/>
      <c r="H20" s="46"/>
    </row>
    <row r="21" spans="1:8">
      <c r="A21" s="29" t="s">
        <v>31</v>
      </c>
      <c r="B21" s="30" t="s">
        <v>32</v>
      </c>
      <c r="C21" s="31" t="s">
        <v>33</v>
      </c>
      <c r="D21" s="32" t="s">
        <v>34</v>
      </c>
      <c r="E21" s="47">
        <v>2</v>
      </c>
      <c r="F21" s="48">
        <v>1000</v>
      </c>
      <c r="G21" s="48">
        <v>3</v>
      </c>
      <c r="H21" s="49">
        <f>F21*E21*G21</f>
        <v>6000</v>
      </c>
    </row>
    <row r="22" spans="1:8">
      <c r="A22" s="29" t="s">
        <v>35</v>
      </c>
      <c r="B22" s="30" t="s">
        <v>36</v>
      </c>
      <c r="C22" s="31" t="s">
        <v>37</v>
      </c>
      <c r="D22" s="32" t="s">
        <v>38</v>
      </c>
      <c r="E22" s="47">
        <v>1</v>
      </c>
      <c r="F22" s="48">
        <v>2</v>
      </c>
      <c r="G22" s="48">
        <v>500</v>
      </c>
      <c r="H22" s="49">
        <f>F22*E22*G22</f>
        <v>1000</v>
      </c>
    </row>
    <row r="23" spans="1:8">
      <c r="A23" s="34" t="s">
        <v>26</v>
      </c>
      <c r="B23" s="34"/>
      <c r="C23" s="34"/>
      <c r="D23" s="34"/>
      <c r="E23" s="34"/>
      <c r="F23" s="34"/>
      <c r="G23" s="34"/>
      <c r="H23" s="50">
        <f>SUM(H21:H22)</f>
        <v>7000</v>
      </c>
    </row>
    <row r="24" spans="1:8">
      <c r="A24" s="35" t="s">
        <v>26</v>
      </c>
      <c r="B24" s="35"/>
      <c r="C24" s="35"/>
      <c r="D24" s="35"/>
      <c r="E24" s="35"/>
      <c r="F24" s="35"/>
      <c r="G24" s="35"/>
      <c r="H24" s="51">
        <f>H15+H23+H19</f>
        <v>25400</v>
      </c>
    </row>
    <row r="25" spans="1:8">
      <c r="A25" s="26">
        <v>4</v>
      </c>
      <c r="B25" s="27" t="s">
        <v>39</v>
      </c>
      <c r="C25" s="28">
        <v>0.06</v>
      </c>
      <c r="D25" s="26"/>
      <c r="E25" s="44"/>
      <c r="F25" s="45"/>
      <c r="G25" s="45"/>
      <c r="H25" s="46"/>
    </row>
    <row r="26" spans="1:8">
      <c r="A26" s="36" t="s">
        <v>26</v>
      </c>
      <c r="B26" s="36"/>
      <c r="C26" s="36"/>
      <c r="D26" s="37"/>
      <c r="E26" s="36"/>
      <c r="F26" s="36"/>
      <c r="G26" s="36"/>
      <c r="H26" s="52">
        <f>H24*C25</f>
        <v>1524</v>
      </c>
    </row>
    <row r="27" spans="1:8">
      <c r="A27" s="38"/>
      <c r="B27" s="38"/>
      <c r="C27" s="38"/>
      <c r="D27" s="38"/>
      <c r="E27" s="38"/>
      <c r="F27" s="38"/>
      <c r="G27" s="38"/>
      <c r="H27" s="38"/>
    </row>
    <row r="28" spans="1:8">
      <c r="A28" s="39" t="s">
        <v>40</v>
      </c>
      <c r="B28" s="39"/>
      <c r="C28" s="39"/>
      <c r="D28" s="39"/>
      <c r="E28" s="39"/>
      <c r="F28" s="39"/>
      <c r="G28" s="39"/>
      <c r="H28" s="53">
        <f>H24+H26</f>
        <v>26924</v>
      </c>
    </row>
  </sheetData>
  <mergeCells count="8">
    <mergeCell ref="A2:C2"/>
    <mergeCell ref="A15:G15"/>
    <mergeCell ref="A19:G19"/>
    <mergeCell ref="A23:G23"/>
    <mergeCell ref="A24:G24"/>
    <mergeCell ref="A26:G26"/>
    <mergeCell ref="A27:H27"/>
    <mergeCell ref="A28:G28"/>
  </mergeCells>
  <pageMargins left="0.7" right="0.7" top="0.75" bottom="0.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神子吾子的小梅</cp:lastModifiedBy>
  <dcterms:created xsi:type="dcterms:W3CDTF">2014-02-12T16:04:00Z</dcterms:created>
  <cp:lastPrinted>2021-10-25T10:19:00Z</cp:lastPrinted>
  <dcterms:modified xsi:type="dcterms:W3CDTF">2024-02-19T14:16:38Z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A0A8054774CD4D6D9A3ABAB923CAD4B1_13</vt:lpwstr>
  </property>
  <property fmtid="{D5CDD505-2E9C-101B-9397-08002B2CF9AE}" pid="10" name="KSOProductBuildVer">
    <vt:lpwstr>2052-6.5.1.8687</vt:lpwstr>
  </property>
</Properties>
</file>