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Summary" sheetId="9" r:id="rId1"/>
    <sheet name="Medical" sheetId="11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<sst xmlns="http://schemas.openxmlformats.org/spreadsheetml/2006/main" count="143" uniqueCount="51">
  <si>
    <t>结算单</t>
  </si>
  <si>
    <t>Client:</t>
  </si>
  <si>
    <t>AstraZeneca</t>
  </si>
  <si>
    <t xml:space="preserve">Project Name: </t>
  </si>
  <si>
    <t>2022AZ百沃平呼吸慢病规范化诊治系列材料制作项目</t>
  </si>
  <si>
    <t>Supplier Contact Information:</t>
  </si>
  <si>
    <t>kong.wei@ubs-cn.com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</si>
  <si>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</si>
  <si>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</si>
  <si>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</si>
  <si>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</si>
  <si>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</si>
  <si>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</si>
  <si>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</si>
  <si>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</si>
  <si>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</si>
  <si>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</si>
  <si>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</si>
  <si>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</si>
  <si>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</si>
  <si>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</si>
  <si>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</si>
  <si>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幻灯1-双效收益-慢性支气管炎和肺气肿的诊断标*31p</t>
  </si>
  <si>
    <t>全国会幻灯(new work)</t>
  </si>
  <si>
    <t>包括医学编辑及适量文献检索</t>
  </si>
  <si>
    <t>页</t>
  </si>
  <si>
    <t>主题词检索(new work)</t>
  </si>
  <si>
    <t>根据主题词对相关文献进行检索、阅读、汇总</t>
  </si>
  <si>
    <t>个</t>
  </si>
  <si>
    <t>文献标注(new work)</t>
  </si>
  <si>
    <t>根据所提供素材整理、高亮</t>
  </si>
  <si>
    <t>篇</t>
  </si>
  <si>
    <t>中文原文下载</t>
  </si>
  <si>
    <t>英文原文下载</t>
  </si>
  <si>
    <t>PPT美化(高级美化)(new work)</t>
  </si>
  <si>
    <t>使用Adobe绘图软件进行图标重绘、字体设计等</t>
  </si>
  <si>
    <t>PPT美化(高级美化)(Adjustment work)</t>
  </si>
  <si>
    <t>PPT模板(new work)</t>
  </si>
  <si>
    <t>根据已有KV进行排版及PPT母版格式设定</t>
  </si>
  <si>
    <t>套</t>
  </si>
  <si>
    <t>Total：</t>
  </si>
  <si>
    <t>幻灯2-从GOLD2023看双支扩剂治疗新地位*38p</t>
  </si>
  <si>
    <t>全国会幻灯(Adjustment work)</t>
  </si>
  <si>
    <t>幻灯框架整理</t>
  </si>
  <si>
    <t>根据已有标题提供幻灯大纲</t>
  </si>
  <si>
    <t>幻灯3-探索双支扩剂在支气管扩张症中的应用价值*38p</t>
  </si>
  <si>
    <t>项目管理/人员管理 
Service Fee/Staffing Fee</t>
  </si>
  <si>
    <t>Medical Manager</t>
  </si>
  <si>
    <t>适用于年度单项标准报价不涵盖的项目</t>
  </si>
  <si>
    <t>小时</t>
  </si>
  <si>
    <t>Account Manager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</si>
</sst>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34">
    <font>
      <sz val="12"/>
      <name val="宋体"/>
      <charset val="134"/>
    </font>
    <font>
      <sz val="11"/>
      <name val="微软雅黑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134"/>
      <scheme val="minor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0"/>
      <name val="Arial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7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8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8" applyNumberFormat="0" applyAlignment="0" applyProtection="0">
      <alignment vertical="center"/>
    </xf>
    <xf numFmtId="0" fontId="23" fillId="10" borderId="9" applyNumberFormat="0" applyAlignment="0" applyProtection="0">
      <alignment vertical="center"/>
    </xf>
    <xf numFmtId="0" fontId="24" fillId="10" borderId="8" applyNumberFormat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3" fillId="0" borderId="0"/>
  </cellStyleXfs>
  <cellXfs count="71">
    <xf numFmtId="0" fontId="0" fillId="0" borderId="0" xfId="0">
      <alignment vertical="center"/>
    </xf>
    <xf numFmtId="0" fontId="0" fillId="0" borderId="0" xfId="50" applyFill="1"/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2" fillId="0" borderId="0" xfId="51" applyFont="1" applyAlignment="1">
      <alignment horizontal="center" vertical="center"/>
    </xf>
    <xf numFmtId="0" fontId="2" fillId="0" borderId="0" xfId="51" applyFont="1" applyAlignment="1">
      <alignment vertical="center"/>
    </xf>
    <xf numFmtId="0" fontId="3" fillId="0" borderId="0" xfId="51" applyFont="1">
      <alignment vertical="center"/>
    </xf>
    <xf numFmtId="176" fontId="4" fillId="0" borderId="0" xfId="51" applyNumberFormat="1" applyFont="1" applyFill="1" applyAlignment="1">
      <alignment horizontal="left"/>
    </xf>
    <xf numFmtId="0" fontId="4" fillId="0" borderId="0" xfId="49" applyFont="1" applyAlignment="1">
      <alignment vertical="center" wrapText="1"/>
    </xf>
    <xf numFmtId="176" fontId="4" fillId="0" borderId="0" xfId="51" applyNumberFormat="1" applyFont="1" applyAlignment="1">
      <alignment horizontal="center"/>
    </xf>
    <xf numFmtId="176" fontId="4" fillId="0" borderId="0" xfId="51" applyNumberFormat="1" applyFont="1" applyFill="1" applyAlignment="1">
      <alignment horizontal="center"/>
    </xf>
    <xf numFmtId="0" fontId="4" fillId="0" borderId="0" xfId="49" applyFont="1" applyAlignment="1">
      <alignment wrapText="1"/>
    </xf>
    <xf numFmtId="0" fontId="3" fillId="0" borderId="0" xfId="49" applyFont="1" applyFill="1" applyBorder="1" applyAlignment="1">
      <alignment vertical="center"/>
    </xf>
    <xf numFmtId="176" fontId="5" fillId="0" borderId="0" xfId="6" applyNumberFormat="1" applyFill="1" applyBorder="1" applyAlignment="1" applyProtection="1">
      <alignment horizontal="left"/>
    </xf>
    <xf numFmtId="0" fontId="3" fillId="0" borderId="0" xfId="49" applyFont="1" applyFill="1" applyBorder="1" applyAlignment="1">
      <alignment horizontal="left" vertical="center"/>
    </xf>
    <xf numFmtId="0" fontId="3" fillId="0" borderId="0" xfId="49" applyFont="1" applyFill="1" applyBorder="1" applyAlignment="1">
      <alignment horizontal="right"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left" vertical="center" wrapText="1"/>
    </xf>
    <xf numFmtId="0" fontId="3" fillId="2" borderId="1" xfId="49" applyFont="1" applyFill="1" applyBorder="1" applyAlignment="1">
      <alignment horizontal="left" vertical="center"/>
    </xf>
    <xf numFmtId="0" fontId="1" fillId="0" borderId="0" xfId="0" applyFont="1" applyFill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0" fontId="7" fillId="0" borderId="1" xfId="52" applyNumberFormat="1" applyFont="1" applyFill="1" applyBorder="1" applyAlignment="1">
      <alignment horizontal="center" vertical="center"/>
    </xf>
    <xf numFmtId="9" fontId="1" fillId="0" borderId="1" xfId="52" applyNumberFormat="1" applyFont="1" applyFill="1" applyBorder="1" applyAlignment="1">
      <alignment horizontal="center" vertical="center"/>
    </xf>
    <xf numFmtId="177" fontId="1" fillId="0" borderId="1" xfId="52" applyNumberFormat="1" applyFont="1" applyFill="1" applyBorder="1" applyAlignment="1">
      <alignment horizontal="center" vertical="center"/>
    </xf>
    <xf numFmtId="37" fontId="7" fillId="0" borderId="1" xfId="1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176" fontId="3" fillId="4" borderId="1" xfId="49" applyNumberFormat="1" applyFont="1" applyFill="1" applyBorder="1" applyAlignment="1">
      <alignment horizontal="right" vertical="center"/>
    </xf>
    <xf numFmtId="178" fontId="3" fillId="4" borderId="1" xfId="49" applyNumberFormat="1" applyFont="1" applyFill="1" applyBorder="1" applyAlignment="1">
      <alignment horizontal="center" vertical="center"/>
    </xf>
    <xf numFmtId="176" fontId="3" fillId="0" borderId="0" xfId="51" applyNumberFormat="1" applyFont="1" applyFill="1" applyAlignment="1"/>
    <xf numFmtId="176" fontId="3" fillId="0" borderId="0" xfId="51" applyNumberFormat="1" applyFont="1" applyFill="1" applyAlignment="1">
      <alignment wrapText="1"/>
    </xf>
    <xf numFmtId="0" fontId="3" fillId="0" borderId="0" xfId="51" applyFont="1" applyFill="1" applyAlignment="1">
      <alignment horizontal="left" vertical="center"/>
    </xf>
    <xf numFmtId="176" fontId="8" fillId="0" borderId="0" xfId="51" applyNumberFormat="1" applyFont="1" applyFill="1" applyAlignment="1">
      <alignment horizontal="left"/>
    </xf>
    <xf numFmtId="0" fontId="8" fillId="0" borderId="0" xfId="51" applyFont="1" applyFill="1" applyAlignment="1">
      <alignment horizontal="left" vertical="center" wrapText="1"/>
    </xf>
    <xf numFmtId="0" fontId="8" fillId="0" borderId="0" xfId="51" applyFont="1" applyFill="1" applyAlignment="1">
      <alignment horizontal="left" vertical="center"/>
    </xf>
    <xf numFmtId="176" fontId="8" fillId="0" borderId="0" xfId="51" applyNumberFormat="1" applyFont="1" applyFill="1" applyAlignment="1">
      <alignment horizontal="left" wrapText="1"/>
    </xf>
    <xf numFmtId="0" fontId="0" fillId="0" borderId="0" xfId="50" applyFont="1" applyFill="1" applyAlignment="1"/>
    <xf numFmtId="0" fontId="0" fillId="0" borderId="0" xfId="0" applyAlignment="1">
      <alignment horizontal="center" vertical="center"/>
    </xf>
    <xf numFmtId="0" fontId="3" fillId="0" borderId="0" xfId="49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left" vertical="center"/>
    </xf>
    <xf numFmtId="0" fontId="6" fillId="2" borderId="1" xfId="49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40" fontId="10" fillId="0" borderId="1" xfId="52" applyNumberFormat="1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/>
    </xf>
    <xf numFmtId="0" fontId="11" fillId="0" borderId="1" xfId="52" applyFont="1" applyFill="1" applyBorder="1" applyAlignment="1">
      <alignment horizontal="center" vertical="center"/>
    </xf>
    <xf numFmtId="37" fontId="10" fillId="0" borderId="1" xfId="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3" fillId="0" borderId="1" xfId="51" applyFont="1" applyFill="1" applyBorder="1" applyAlignment="1">
      <alignment horizontal="right" vertical="center" wrapText="1"/>
    </xf>
    <xf numFmtId="0" fontId="3" fillId="0" borderId="1" xfId="51" applyFont="1" applyFill="1" applyBorder="1" applyAlignment="1">
      <alignment horizontal="center" vertical="center" wrapText="1"/>
    </xf>
    <xf numFmtId="179" fontId="3" fillId="0" borderId="1" xfId="1" applyNumberFormat="1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76" fontId="3" fillId="4" borderId="1" xfId="49" applyNumberFormat="1" applyFont="1" applyFill="1" applyBorder="1" applyAlignment="1">
      <alignment horizontal="center" vertical="center"/>
    </xf>
    <xf numFmtId="178" fontId="3" fillId="4" borderId="1" xfId="49" applyNumberFormat="1" applyFont="1" applyFill="1" applyBorder="1" applyAlignment="1">
      <alignment horizontal="right" vertical="center"/>
    </xf>
    <xf numFmtId="0" fontId="3" fillId="0" borderId="0" xfId="51" applyFont="1" applyFill="1" applyAlignment="1">
      <alignment horizontal="center" vertical="center"/>
    </xf>
    <xf numFmtId="0" fontId="8" fillId="0" borderId="0" xfId="51" applyFont="1" applyFill="1" applyAlignment="1">
      <alignment horizontal="center" vertical="center"/>
    </xf>
    <xf numFmtId="0" fontId="0" fillId="0" borderId="0" xfId="0" applyFont="1">
      <alignment vertical="center"/>
    </xf>
    <xf numFmtId="0" fontId="4" fillId="0" borderId="1" xfId="0" applyFont="1" applyFill="1" applyBorder="1" applyAlignment="1">
      <alignment horizontal="right" vertical="center" wrapText="1"/>
    </xf>
    <xf numFmtId="178" fontId="3" fillId="0" borderId="1" xfId="1" applyNumberFormat="1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right" vertical="center" wrapText="1"/>
    </xf>
    <xf numFmtId="178" fontId="3" fillId="6" borderId="1" xfId="1" applyNumberFormat="1" applyFont="1" applyFill="1" applyBorder="1" applyAlignment="1">
      <alignment horizontal="right" vertical="center"/>
    </xf>
    <xf numFmtId="0" fontId="12" fillId="0" borderId="0" xfId="0" applyFont="1">
      <alignment vertical="center"/>
    </xf>
    <xf numFmtId="0" fontId="12" fillId="0" borderId="0" xfId="0" applyFont="1" applyFill="1">
      <alignment vertical="center"/>
    </xf>
    <xf numFmtId="0" fontId="13" fillId="7" borderId="0" xfId="0" applyFont="1" applyFill="1" applyAlignment="1">
      <alignment horizontal="right" vertical="center"/>
    </xf>
    <xf numFmtId="10" fontId="12" fillId="7" borderId="0" xfId="3" applyNumberFormat="1" applyFont="1" applyFill="1" applyAlignment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长城会短信相关活动报价1016" xfId="49"/>
    <cellStyle name="常规_flash" xfId="50"/>
    <cellStyle name="常规 2" xfId="51"/>
    <cellStyle name="常规_quotation GW" xfId="52"/>
    <cellStyle name="样式 1" xfId="53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24"/>
  <sheetViews>
    <sheetView tabSelected="1" workbookViewId="0">
      <selection activeCell="B1" sqref="B1:C1"/>
    </sheetView>
  </sheetViews>
  <sheetFormatPr defaultColWidth="8.91666666666667" defaultRowHeight="15.6" outlineLevelCol="3"/>
  <cols>
    <col min="1" max="1" width="5.08333333333333" style="3" customWidth="1"/>
    <col min="2" max="2" width="39.5833333333333" customWidth="1"/>
    <col min="3" max="3" width="45.5" style="3" customWidth="1"/>
    <col min="4" max="4" width="19.4166666666667" customWidth="1"/>
  </cols>
  <sheetData>
    <row r="1" ht="37.5" customHeight="1" spans="2:3">
      <c r="B1" s="5" t="s">
        <v>0</v>
      </c>
      <c r="C1" s="5"/>
    </row>
    <row r="2" spans="2:3">
      <c r="B2" s="7" t="s">
        <v>1</v>
      </c>
      <c r="C2" s="8" t="s">
        <v>2</v>
      </c>
    </row>
    <row r="3" spans="2:4">
      <c r="B3" s="7" t="s">
        <v>3</v>
      </c>
      <c r="C3" s="8" t="s">
        <v>4</v>
      </c>
      <c r="D3" s="61"/>
    </row>
    <row r="4" s="1" customFormat="1" ht="16.5" customHeight="1" spans="2:3">
      <c r="B4" s="13" t="s">
        <v>5</v>
      </c>
      <c r="C4" s="14" t="s">
        <v>6</v>
      </c>
    </row>
    <row r="5" s="1" customFormat="1" ht="16.5" customHeight="1" spans="2:3">
      <c r="B5" s="13" t="s">
        <v>7</v>
      </c>
      <c r="C5" s="15"/>
    </row>
    <row r="6" s="1" customFormat="1" ht="16.5" customHeight="1" spans="2:3">
      <c r="B6" s="16"/>
      <c r="C6" s="8"/>
    </row>
    <row r="7" s="1" customFormat="1" ht="30.75" customHeight="1" spans="2:3">
      <c r="B7" s="17" t="s">
        <v>8</v>
      </c>
      <c r="C7" s="17" t="s">
        <v>9</v>
      </c>
    </row>
    <row r="8" s="1" customFormat="1" ht="16.2" spans="2:3">
      <c r="B8" s="42" t="s">
        <v>10</v>
      </c>
      <c r="C8" s="42"/>
    </row>
    <row r="9" s="1" customFormat="1" spans="2:3">
      <c r="B9" s="62" t="s">
        <v>11</v>
      </c>
      <c r="C9" s="63">
        <f>Medical!H41</f>
        <v>58002</v>
      </c>
    </row>
    <row r="10" s="1" customFormat="1" spans="2:3">
      <c r="B10" s="20" t="s">
        <v>12</v>
      </c>
      <c r="C10" s="20"/>
    </row>
    <row r="11" spans="2:3">
      <c r="B11" s="62" t="s">
        <v>11</v>
      </c>
      <c r="C11" s="53">
        <f>'Staffing Fee'!H11</f>
        <v>7800</v>
      </c>
    </row>
    <row r="12" ht="8" customHeight="1" spans="2:3">
      <c r="B12" s="64"/>
      <c r="C12" s="64"/>
    </row>
    <row r="13" spans="2:3">
      <c r="B13" s="65" t="s">
        <v>11</v>
      </c>
      <c r="C13" s="66">
        <f>C9+C11</f>
        <v>65802</v>
      </c>
    </row>
    <row r="14" spans="2:3">
      <c r="B14" s="65" t="s">
        <v>13</v>
      </c>
      <c r="C14" s="66">
        <f>C13*0.06</f>
        <v>3948.12</v>
      </c>
    </row>
    <row r="15" spans="2:3">
      <c r="B15" s="30" t="s">
        <v>14</v>
      </c>
      <c r="C15" s="58">
        <f>C13+C14</f>
        <v>69750.12</v>
      </c>
    </row>
    <row r="16" ht="17.4" spans="2:3">
      <c r="B16" s="67"/>
      <c r="C16" s="68"/>
    </row>
    <row r="17" ht="17.4" spans="2:3">
      <c r="B17" s="69" t="s">
        <v>15</v>
      </c>
      <c r="C17" s="70">
        <f>C11/C13</f>
        <v>0.118537430473238</v>
      </c>
    </row>
    <row r="19" spans="2:2">
      <c r="B19" s="32"/>
    </row>
    <row r="20" spans="2:2">
      <c r="B20" s="35"/>
    </row>
    <row r="21" spans="2:2">
      <c r="B21" s="35"/>
    </row>
    <row r="22" spans="2:2">
      <c r="B22" s="35"/>
    </row>
    <row r="23" spans="2:2">
      <c r="B23" s="35"/>
    </row>
    <row r="24" spans="2:2">
      <c r="B24" s="35"/>
    </row>
  </sheetData>
  <mergeCells count="4">
    <mergeCell ref="B1:C1"/>
    <mergeCell ref="B8:C8"/>
    <mergeCell ref="B10:C10"/>
    <mergeCell ref="B12:C12"/>
  </mergeCells>
  <hyperlinks>
    <hyperlink ref="C4" r:id="rId1" display="kong.wei@ubs-cn.com"/>
  </hyperlinks>
  <pageMargins left="0.75" right="0.75" top="1" bottom="1" header="0.3" footer="0.3"/>
  <pageSetup paperSize="9" scale="9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0"/>
  <sheetViews>
    <sheetView zoomScale="80" zoomScaleNormal="80" zoomScaleSheetLayoutView="90" workbookViewId="0">
      <selection activeCell="B1" sqref="B1:C1"/>
    </sheetView>
  </sheetViews>
  <sheetFormatPr defaultColWidth="8.91666666666667" defaultRowHeight="15.6" outlineLevelCol="7"/>
  <cols>
    <col min="1" max="1" width="5.08333333333333" style="3" customWidth="1"/>
    <col min="2" max="2" width="32.45" customWidth="1"/>
    <col min="3" max="3" width="45.5" style="4" customWidth="1"/>
    <col min="4" max="4" width="17.5833333333333" style="4" customWidth="1"/>
    <col min="5" max="5" width="11" style="40" customWidth="1"/>
    <col min="6" max="6" width="8.41666666666667" customWidth="1"/>
    <col min="7" max="7" width="10.0833333333333" style="3" customWidth="1"/>
    <col min="8" max="8" width="14.9166666666667" style="3" customWidth="1"/>
    <col min="9" max="9" width="13.5833333333333" customWidth="1"/>
  </cols>
  <sheetData>
    <row r="1" ht="37.5" customHeight="1" spans="2:8">
      <c r="B1" s="5" t="s">
        <v>0</v>
      </c>
      <c r="C1" s="5"/>
      <c r="D1" s="6"/>
      <c r="E1" s="5"/>
      <c r="F1" s="6"/>
      <c r="G1" s="6"/>
      <c r="H1" s="6"/>
    </row>
    <row r="2" spans="2:8">
      <c r="B2" s="7" t="s">
        <v>1</v>
      </c>
      <c r="C2" s="8" t="s">
        <v>2</v>
      </c>
      <c r="D2" s="9"/>
      <c r="E2" s="10"/>
      <c r="F2" s="10"/>
      <c r="G2" s="11"/>
      <c r="H2" s="11"/>
    </row>
    <row r="3" spans="2:8">
      <c r="B3" s="7" t="s">
        <v>3</v>
      </c>
      <c r="C3" s="8" t="s">
        <v>4</v>
      </c>
      <c r="D3" s="12"/>
      <c r="E3" s="10"/>
      <c r="F3" s="10"/>
      <c r="G3" s="11"/>
      <c r="H3" s="11"/>
    </row>
    <row r="4" s="1" customFormat="1" ht="16.5" customHeight="1" spans="2:8">
      <c r="B4" s="13" t="s">
        <v>5</v>
      </c>
      <c r="C4" s="14" t="s">
        <v>6</v>
      </c>
      <c r="D4" s="13"/>
      <c r="E4" s="41"/>
      <c r="F4" s="13"/>
      <c r="G4" s="13"/>
      <c r="H4" s="13"/>
    </row>
    <row r="5" s="1" customFormat="1" ht="16.5" customHeight="1" spans="2:8">
      <c r="B5" s="13" t="s">
        <v>7</v>
      </c>
      <c r="C5" s="15"/>
      <c r="D5" s="13"/>
      <c r="E5" s="41"/>
      <c r="F5" s="13"/>
      <c r="G5" s="13"/>
      <c r="H5" s="13"/>
    </row>
    <row r="6" s="1" customFormat="1" ht="16.5" customHeight="1" spans="2:8">
      <c r="B6" s="16"/>
      <c r="C6" s="8"/>
      <c r="D6" s="16"/>
      <c r="E6" s="41"/>
      <c r="F6" s="16"/>
      <c r="G6" s="16"/>
      <c r="H6" s="16"/>
    </row>
    <row r="7" s="1" customFormat="1" ht="30.75" customHeight="1" spans="2:8">
      <c r="B7" s="17" t="s">
        <v>8</v>
      </c>
      <c r="C7" s="18" t="s">
        <v>16</v>
      </c>
      <c r="D7" s="18" t="s">
        <v>17</v>
      </c>
      <c r="E7" s="17" t="s">
        <v>18</v>
      </c>
      <c r="F7" s="17" t="s">
        <v>19</v>
      </c>
      <c r="G7" s="17" t="s">
        <v>20</v>
      </c>
      <c r="H7" s="17" t="s">
        <v>21</v>
      </c>
    </row>
    <row r="8" s="1" customFormat="1" ht="16.2" spans="2:8">
      <c r="B8" s="42" t="s">
        <v>22</v>
      </c>
      <c r="C8" s="42"/>
      <c r="D8" s="42"/>
      <c r="E8" s="43"/>
      <c r="F8" s="42"/>
      <c r="G8" s="42"/>
      <c r="H8" s="42"/>
    </row>
    <row r="9" s="39" customFormat="1" spans="2:8">
      <c r="B9" s="44" t="s">
        <v>23</v>
      </c>
      <c r="C9" s="44" t="s">
        <v>24</v>
      </c>
      <c r="D9" s="45">
        <v>2021</v>
      </c>
      <c r="E9" s="46">
        <v>300</v>
      </c>
      <c r="F9" s="47" t="s">
        <v>25</v>
      </c>
      <c r="G9" s="48">
        <v>31</v>
      </c>
      <c r="H9" s="49">
        <f>E9*G9</f>
        <v>9300</v>
      </c>
    </row>
    <row r="10" s="39" customFormat="1" spans="2:8">
      <c r="B10" s="44" t="s">
        <v>26</v>
      </c>
      <c r="C10" s="44" t="s">
        <v>27</v>
      </c>
      <c r="D10" s="45"/>
      <c r="E10" s="46">
        <v>20</v>
      </c>
      <c r="F10" s="47" t="s">
        <v>28</v>
      </c>
      <c r="G10" s="48">
        <v>5</v>
      </c>
      <c r="H10" s="49">
        <f t="shared" ref="H10:H16" si="0">E10*G10</f>
        <v>100</v>
      </c>
    </row>
    <row r="11" s="39" customFormat="1" spans="2:8">
      <c r="B11" s="44" t="s">
        <v>29</v>
      </c>
      <c r="C11" s="44" t="s">
        <v>30</v>
      </c>
      <c r="D11" s="45"/>
      <c r="E11" s="46">
        <v>15</v>
      </c>
      <c r="F11" s="47" t="s">
        <v>31</v>
      </c>
      <c r="G11" s="48">
        <v>70</v>
      </c>
      <c r="H11" s="49">
        <f t="shared" si="0"/>
        <v>1050</v>
      </c>
    </row>
    <row r="12" s="39" customFormat="1" spans="2:8">
      <c r="B12" s="44" t="s">
        <v>32</v>
      </c>
      <c r="C12" s="44" t="s">
        <v>32</v>
      </c>
      <c r="D12" s="45"/>
      <c r="E12" s="46">
        <v>7</v>
      </c>
      <c r="F12" s="47" t="s">
        <v>31</v>
      </c>
      <c r="G12" s="48">
        <v>10</v>
      </c>
      <c r="H12" s="49">
        <f t="shared" si="0"/>
        <v>70</v>
      </c>
    </row>
    <row r="13" s="39" customFormat="1" spans="2:8">
      <c r="B13" s="44" t="s">
        <v>33</v>
      </c>
      <c r="C13" s="50" t="s">
        <v>33</v>
      </c>
      <c r="D13" s="45"/>
      <c r="E13" s="46">
        <v>10</v>
      </c>
      <c r="F13" s="47" t="s">
        <v>31</v>
      </c>
      <c r="G13" s="48">
        <v>36</v>
      </c>
      <c r="H13" s="49">
        <f t="shared" si="0"/>
        <v>360</v>
      </c>
    </row>
    <row r="14" spans="1:8">
      <c r="A14"/>
      <c r="B14" s="44" t="s">
        <v>34</v>
      </c>
      <c r="C14" s="44" t="s">
        <v>35</v>
      </c>
      <c r="D14" s="45"/>
      <c r="E14" s="46">
        <v>100</v>
      </c>
      <c r="F14" s="47" t="s">
        <v>25</v>
      </c>
      <c r="G14" s="48">
        <v>31</v>
      </c>
      <c r="H14" s="49">
        <f t="shared" si="0"/>
        <v>3100</v>
      </c>
    </row>
    <row r="15" customFormat="1" spans="2:8">
      <c r="B15" s="44" t="s">
        <v>36</v>
      </c>
      <c r="C15" s="44" t="s">
        <v>35</v>
      </c>
      <c r="D15" s="45"/>
      <c r="E15" s="46">
        <v>80</v>
      </c>
      <c r="F15" s="47" t="s">
        <v>25</v>
      </c>
      <c r="G15" s="48">
        <v>30</v>
      </c>
      <c r="H15" s="49">
        <f t="shared" si="0"/>
        <v>2400</v>
      </c>
    </row>
    <row r="16" customFormat="1" spans="2:8">
      <c r="B16" s="44" t="s">
        <v>37</v>
      </c>
      <c r="C16" s="44" t="s">
        <v>38</v>
      </c>
      <c r="D16" s="45"/>
      <c r="E16" s="46">
        <v>500</v>
      </c>
      <c r="F16" s="47" t="s">
        <v>39</v>
      </c>
      <c r="G16" s="48">
        <v>1</v>
      </c>
      <c r="H16" s="49">
        <f t="shared" si="0"/>
        <v>500</v>
      </c>
    </row>
    <row r="17" s="39" customFormat="1" spans="2:8">
      <c r="B17" s="51" t="s">
        <v>40</v>
      </c>
      <c r="C17" s="51"/>
      <c r="D17" s="51"/>
      <c r="E17" s="52"/>
      <c r="F17" s="51"/>
      <c r="G17" s="51"/>
      <c r="H17" s="53">
        <f>SUM(H9:H16)</f>
        <v>16880</v>
      </c>
    </row>
    <row r="18" s="39" customFormat="1" ht="16.2" spans="2:8">
      <c r="B18" s="42" t="s">
        <v>41</v>
      </c>
      <c r="C18" s="42"/>
      <c r="D18" s="42"/>
      <c r="E18" s="43"/>
      <c r="F18" s="42"/>
      <c r="G18" s="42"/>
      <c r="H18" s="42"/>
    </row>
    <row r="19" s="39" customFormat="1" spans="2:8">
      <c r="B19" s="44" t="s">
        <v>23</v>
      </c>
      <c r="C19" s="44" t="s">
        <v>24</v>
      </c>
      <c r="D19" s="54">
        <v>2021</v>
      </c>
      <c r="E19" s="46">
        <v>300</v>
      </c>
      <c r="F19" s="47" t="s">
        <v>25</v>
      </c>
      <c r="G19" s="48">
        <v>24</v>
      </c>
      <c r="H19" s="49">
        <f>E19*G19</f>
        <v>7200</v>
      </c>
    </row>
    <row r="20" s="39" customFormat="1" spans="2:8">
      <c r="B20" s="44" t="s">
        <v>42</v>
      </c>
      <c r="C20" s="44" t="s">
        <v>24</v>
      </c>
      <c r="D20" s="55"/>
      <c r="E20" s="46">
        <v>250</v>
      </c>
      <c r="F20" s="47" t="s">
        <v>25</v>
      </c>
      <c r="G20" s="48">
        <v>5</v>
      </c>
      <c r="H20" s="49">
        <f>E20*G20</f>
        <v>1250</v>
      </c>
    </row>
    <row r="21" spans="1:8">
      <c r="A21"/>
      <c r="B21" s="44" t="s">
        <v>43</v>
      </c>
      <c r="C21" s="44" t="s">
        <v>44</v>
      </c>
      <c r="D21" s="55"/>
      <c r="E21" s="46">
        <v>2000</v>
      </c>
      <c r="F21" s="47" t="s">
        <v>39</v>
      </c>
      <c r="G21" s="48">
        <v>1</v>
      </c>
      <c r="H21" s="49">
        <f t="shared" ref="H21:H28" si="1">E21*G21</f>
        <v>2000</v>
      </c>
    </row>
    <row r="22" s="1" customFormat="1" spans="2:8">
      <c r="B22" s="44" t="s">
        <v>26</v>
      </c>
      <c r="C22" s="44" t="s">
        <v>27</v>
      </c>
      <c r="D22" s="55"/>
      <c r="E22" s="46">
        <v>20</v>
      </c>
      <c r="F22" s="47" t="s">
        <v>28</v>
      </c>
      <c r="G22" s="48">
        <v>5</v>
      </c>
      <c r="H22" s="49">
        <f t="shared" si="1"/>
        <v>100</v>
      </c>
    </row>
    <row r="23" spans="1:8">
      <c r="A23"/>
      <c r="B23" s="44" t="s">
        <v>29</v>
      </c>
      <c r="C23" s="44" t="s">
        <v>30</v>
      </c>
      <c r="D23" s="55"/>
      <c r="E23" s="46">
        <v>15</v>
      </c>
      <c r="F23" s="47" t="s">
        <v>31</v>
      </c>
      <c r="G23" s="48">
        <v>81</v>
      </c>
      <c r="H23" s="49">
        <f t="shared" si="1"/>
        <v>1215</v>
      </c>
    </row>
    <row r="24" s="1" customFormat="1" spans="2:8">
      <c r="B24" s="44" t="s">
        <v>32</v>
      </c>
      <c r="C24" s="44" t="s">
        <v>32</v>
      </c>
      <c r="D24" s="55"/>
      <c r="E24" s="46">
        <v>7</v>
      </c>
      <c r="F24" s="47" t="s">
        <v>31</v>
      </c>
      <c r="G24" s="48">
        <v>6</v>
      </c>
      <c r="H24" s="49">
        <f t="shared" si="1"/>
        <v>42</v>
      </c>
    </row>
    <row r="25" s="39" customFormat="1" spans="2:8">
      <c r="B25" s="44" t="s">
        <v>33</v>
      </c>
      <c r="C25" s="50" t="s">
        <v>33</v>
      </c>
      <c r="D25" s="55"/>
      <c r="E25" s="46">
        <v>10</v>
      </c>
      <c r="F25" s="47" t="s">
        <v>31</v>
      </c>
      <c r="G25" s="48">
        <v>30</v>
      </c>
      <c r="H25" s="49">
        <f t="shared" si="1"/>
        <v>300</v>
      </c>
    </row>
    <row r="26" customFormat="1" spans="2:8">
      <c r="B26" s="44" t="s">
        <v>36</v>
      </c>
      <c r="C26" s="44" t="s">
        <v>35</v>
      </c>
      <c r="D26" s="55"/>
      <c r="E26" s="46">
        <v>80</v>
      </c>
      <c r="F26" s="47" t="s">
        <v>25</v>
      </c>
      <c r="G26" s="48">
        <v>52</v>
      </c>
      <c r="H26" s="49">
        <f t="shared" si="1"/>
        <v>4160</v>
      </c>
    </row>
    <row r="27" s="39" customFormat="1" spans="2:8">
      <c r="B27" s="44" t="s">
        <v>34</v>
      </c>
      <c r="C27" s="44" t="s">
        <v>35</v>
      </c>
      <c r="D27" s="55"/>
      <c r="E27" s="46">
        <v>100</v>
      </c>
      <c r="F27" s="47" t="s">
        <v>25</v>
      </c>
      <c r="G27" s="48">
        <v>24</v>
      </c>
      <c r="H27" s="49">
        <f t="shared" si="1"/>
        <v>2400</v>
      </c>
    </row>
    <row r="28" customFormat="1" spans="2:8">
      <c r="B28" s="44" t="s">
        <v>37</v>
      </c>
      <c r="C28" s="44" t="s">
        <v>38</v>
      </c>
      <c r="D28" s="56"/>
      <c r="E28" s="46">
        <v>500</v>
      </c>
      <c r="F28" s="47" t="s">
        <v>39</v>
      </c>
      <c r="G28" s="48">
        <v>1</v>
      </c>
      <c r="H28" s="49">
        <f t="shared" si="1"/>
        <v>500</v>
      </c>
    </row>
    <row r="29" s="39" customFormat="1" spans="2:8">
      <c r="B29" s="51" t="s">
        <v>40</v>
      </c>
      <c r="C29" s="51"/>
      <c r="D29" s="51"/>
      <c r="E29" s="52"/>
      <c r="F29" s="51"/>
      <c r="G29" s="51"/>
      <c r="H29" s="53">
        <f>SUM(H19:H28)</f>
        <v>19167</v>
      </c>
    </row>
    <row r="30" ht="16.2" spans="1:8">
      <c r="A30"/>
      <c r="B30" s="42" t="s">
        <v>45</v>
      </c>
      <c r="C30" s="42"/>
      <c r="D30" s="42"/>
      <c r="E30" s="43"/>
      <c r="F30" s="42"/>
      <c r="G30" s="42"/>
      <c r="H30" s="42"/>
    </row>
    <row r="31" s="1" customFormat="1" spans="2:8">
      <c r="B31" s="44" t="s">
        <v>23</v>
      </c>
      <c r="C31" s="44" t="s">
        <v>24</v>
      </c>
      <c r="D31" s="54">
        <v>2021</v>
      </c>
      <c r="E31" s="46">
        <v>300</v>
      </c>
      <c r="F31" s="47" t="s">
        <v>25</v>
      </c>
      <c r="G31" s="48">
        <v>38</v>
      </c>
      <c r="H31" s="49">
        <f t="shared" ref="H31:H39" si="2">E31*G31</f>
        <v>11400</v>
      </c>
    </row>
    <row r="32" spans="1:8">
      <c r="A32"/>
      <c r="B32" s="44" t="s">
        <v>43</v>
      </c>
      <c r="C32" s="44" t="s">
        <v>44</v>
      </c>
      <c r="D32" s="55"/>
      <c r="E32" s="46">
        <v>2000</v>
      </c>
      <c r="F32" s="47" t="s">
        <v>39</v>
      </c>
      <c r="G32" s="48">
        <v>1</v>
      </c>
      <c r="H32" s="49">
        <f t="shared" si="2"/>
        <v>2000</v>
      </c>
    </row>
    <row r="33" spans="1:8">
      <c r="A33"/>
      <c r="B33" s="44" t="s">
        <v>26</v>
      </c>
      <c r="C33" s="44" t="s">
        <v>27</v>
      </c>
      <c r="D33" s="55"/>
      <c r="E33" s="46">
        <v>20</v>
      </c>
      <c r="F33" s="47" t="s">
        <v>28</v>
      </c>
      <c r="G33" s="48">
        <v>5</v>
      </c>
      <c r="H33" s="49">
        <f t="shared" si="2"/>
        <v>100</v>
      </c>
    </row>
    <row r="34" spans="1:8">
      <c r="A34"/>
      <c r="B34" s="44" t="s">
        <v>29</v>
      </c>
      <c r="C34" s="44" t="s">
        <v>30</v>
      </c>
      <c r="D34" s="55"/>
      <c r="E34" s="46">
        <v>15</v>
      </c>
      <c r="F34" s="47" t="s">
        <v>31</v>
      </c>
      <c r="G34" s="48">
        <v>50</v>
      </c>
      <c r="H34" s="49">
        <f t="shared" si="2"/>
        <v>750</v>
      </c>
    </row>
    <row r="35" spans="1:8">
      <c r="A35"/>
      <c r="B35" s="44" t="s">
        <v>32</v>
      </c>
      <c r="C35" s="44" t="s">
        <v>32</v>
      </c>
      <c r="D35" s="55"/>
      <c r="E35" s="46">
        <v>7</v>
      </c>
      <c r="F35" s="47" t="s">
        <v>31</v>
      </c>
      <c r="G35" s="48">
        <v>15</v>
      </c>
      <c r="H35" s="49">
        <f t="shared" si="2"/>
        <v>105</v>
      </c>
    </row>
    <row r="36" spans="1:8">
      <c r="A36"/>
      <c r="B36" s="44" t="s">
        <v>33</v>
      </c>
      <c r="C36" s="50" t="s">
        <v>33</v>
      </c>
      <c r="D36" s="55"/>
      <c r="E36" s="46">
        <v>10</v>
      </c>
      <c r="F36" s="47" t="s">
        <v>31</v>
      </c>
      <c r="G36" s="48">
        <v>26</v>
      </c>
      <c r="H36" s="49">
        <f t="shared" si="2"/>
        <v>260</v>
      </c>
    </row>
    <row r="37" s="39" customFormat="1" spans="2:8">
      <c r="B37" s="44" t="s">
        <v>34</v>
      </c>
      <c r="C37" s="44" t="s">
        <v>35</v>
      </c>
      <c r="D37" s="55"/>
      <c r="E37" s="46">
        <v>100</v>
      </c>
      <c r="F37" s="47" t="s">
        <v>25</v>
      </c>
      <c r="G37" s="48">
        <v>38</v>
      </c>
      <c r="H37" s="49">
        <f t="shared" si="2"/>
        <v>3800</v>
      </c>
    </row>
    <row r="38" customFormat="1" spans="2:8">
      <c r="B38" s="44" t="s">
        <v>36</v>
      </c>
      <c r="C38" s="44" t="s">
        <v>35</v>
      </c>
      <c r="D38" s="55"/>
      <c r="E38" s="46">
        <v>80</v>
      </c>
      <c r="F38" s="47" t="s">
        <v>25</v>
      </c>
      <c r="G38" s="48">
        <v>38</v>
      </c>
      <c r="H38" s="49">
        <f t="shared" si="2"/>
        <v>3040</v>
      </c>
    </row>
    <row r="39" customFormat="1" spans="2:8">
      <c r="B39" s="44" t="s">
        <v>37</v>
      </c>
      <c r="C39" s="44" t="s">
        <v>38</v>
      </c>
      <c r="D39" s="56"/>
      <c r="E39" s="46">
        <v>500</v>
      </c>
      <c r="F39" s="47" t="s">
        <v>39</v>
      </c>
      <c r="G39" s="48">
        <v>1</v>
      </c>
      <c r="H39" s="49">
        <f t="shared" si="2"/>
        <v>500</v>
      </c>
    </row>
    <row r="40" spans="1:8">
      <c r="A40"/>
      <c r="B40" s="51" t="s">
        <v>40</v>
      </c>
      <c r="C40" s="51"/>
      <c r="D40" s="51"/>
      <c r="E40" s="52"/>
      <c r="F40" s="51"/>
      <c r="G40" s="51"/>
      <c r="H40" s="53">
        <f>SUM(H31:H39)</f>
        <v>21955</v>
      </c>
    </row>
    <row r="41" spans="2:8">
      <c r="B41" s="30" t="s">
        <v>11</v>
      </c>
      <c r="C41" s="30"/>
      <c r="D41" s="30"/>
      <c r="E41" s="57"/>
      <c r="F41" s="30"/>
      <c r="G41" s="30"/>
      <c r="H41" s="58">
        <f>H17+H29+H40</f>
        <v>58002</v>
      </c>
    </row>
    <row r="45" spans="2:5">
      <c r="B45" s="32"/>
      <c r="C45" s="33"/>
      <c r="D45" s="33"/>
      <c r="E45" s="59"/>
    </row>
    <row r="46" spans="2:5">
      <c r="B46" s="35"/>
      <c r="C46" s="36"/>
      <c r="D46" s="36"/>
      <c r="E46" s="60"/>
    </row>
    <row r="47" spans="2:5">
      <c r="B47" s="35"/>
      <c r="C47" s="36"/>
      <c r="D47" s="36"/>
      <c r="E47" s="60"/>
    </row>
    <row r="48" spans="2:5">
      <c r="B48" s="35"/>
      <c r="C48" s="36"/>
      <c r="D48" s="36"/>
      <c r="E48" s="60"/>
    </row>
    <row r="49" spans="2:5">
      <c r="B49" s="35"/>
      <c r="C49" s="36"/>
      <c r="D49" s="36"/>
      <c r="E49" s="60"/>
    </row>
    <row r="50" spans="2:5">
      <c r="B50" s="35"/>
      <c r="C50" s="38"/>
      <c r="D50" s="38"/>
      <c r="E50" s="60"/>
    </row>
  </sheetData>
  <mergeCells count="11">
    <mergeCell ref="B1:C1"/>
    <mergeCell ref="B8:H8"/>
    <mergeCell ref="B17:G17"/>
    <mergeCell ref="B18:H18"/>
    <mergeCell ref="B29:G29"/>
    <mergeCell ref="B30:H30"/>
    <mergeCell ref="B40:G40"/>
    <mergeCell ref="B41:G41"/>
    <mergeCell ref="D9:D16"/>
    <mergeCell ref="D19:D28"/>
    <mergeCell ref="D31:D39"/>
  </mergeCells>
  <hyperlinks>
    <hyperlink ref="C4" r:id="rId1" display="kong.wei@ubs-cn.com"/>
  </hyperlinks>
  <pageMargins left="0.75" right="0.75" top="1" bottom="1" header="0.3" footer="0.3"/>
  <pageSetup paperSize="9" scale="6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workbookViewId="0">
      <selection activeCell="D15" sqref="D15"/>
    </sheetView>
  </sheetViews>
  <sheetFormatPr defaultColWidth="8.91666666666667" defaultRowHeight="15.6" outlineLevelCol="7"/>
  <cols>
    <col min="1" max="1" width="5.08333333333333" style="3" customWidth="1"/>
    <col min="2" max="2" width="26.0833333333333" customWidth="1"/>
    <col min="3" max="3" width="45.5" style="4" customWidth="1"/>
    <col min="4" max="4" width="17.0833333333333" style="4" customWidth="1"/>
    <col min="5" max="5" width="11" customWidth="1"/>
    <col min="6" max="6" width="8.41666666666667" customWidth="1"/>
    <col min="7" max="7" width="10.0833333333333" style="3" customWidth="1"/>
    <col min="8" max="8" width="14.9166666666667" style="3" customWidth="1"/>
  </cols>
  <sheetData>
    <row r="1" ht="37.5" customHeight="1" spans="2:8">
      <c r="B1" s="5" t="s">
        <v>0</v>
      </c>
      <c r="C1" s="5"/>
      <c r="D1" s="6"/>
      <c r="E1" s="6"/>
      <c r="F1" s="6"/>
      <c r="G1" s="6"/>
      <c r="H1" s="6"/>
    </row>
    <row r="2" spans="2:8">
      <c r="B2" s="7" t="s">
        <v>1</v>
      </c>
      <c r="C2" s="8" t="s">
        <v>2</v>
      </c>
      <c r="D2" s="9"/>
      <c r="E2" s="10"/>
      <c r="F2" s="10"/>
      <c r="G2" s="11"/>
      <c r="H2" s="11"/>
    </row>
    <row r="3" spans="2:8">
      <c r="B3" s="7" t="s">
        <v>3</v>
      </c>
      <c r="C3" s="8" t="s">
        <v>4</v>
      </c>
      <c r="D3" s="12"/>
      <c r="E3" s="10"/>
      <c r="F3" s="10"/>
      <c r="G3" s="11"/>
      <c r="H3" s="11"/>
    </row>
    <row r="4" s="1" customFormat="1" ht="16.5" customHeight="1" spans="2:8">
      <c r="B4" s="13" t="s">
        <v>5</v>
      </c>
      <c r="C4" s="14" t="s">
        <v>6</v>
      </c>
      <c r="D4" s="13"/>
      <c r="E4" s="13"/>
      <c r="F4" s="13"/>
      <c r="G4" s="13"/>
      <c r="H4" s="13"/>
    </row>
    <row r="5" s="1" customFormat="1" ht="16.5" customHeight="1" spans="2:8">
      <c r="B5" s="13" t="s">
        <v>7</v>
      </c>
      <c r="C5" s="15"/>
      <c r="D5" s="13"/>
      <c r="E5" s="13"/>
      <c r="F5" s="13"/>
      <c r="G5" s="13"/>
      <c r="H5" s="13"/>
    </row>
    <row r="6" s="1" customFormat="1" ht="16.5" customHeight="1" spans="2:8">
      <c r="B6" s="16"/>
      <c r="C6" s="8"/>
      <c r="D6" s="16"/>
      <c r="E6" s="16"/>
      <c r="F6" s="16"/>
      <c r="G6" s="16"/>
      <c r="H6" s="16"/>
    </row>
    <row r="7" s="1" customFormat="1" ht="39" customHeight="1" spans="2:8">
      <c r="B7" s="17" t="s">
        <v>8</v>
      </c>
      <c r="C7" s="18" t="s">
        <v>16</v>
      </c>
      <c r="D7" s="18" t="s">
        <v>17</v>
      </c>
      <c r="E7" s="17" t="s">
        <v>18</v>
      </c>
      <c r="F7" s="17" t="s">
        <v>19</v>
      </c>
      <c r="G7" s="17" t="s">
        <v>20</v>
      </c>
      <c r="H7" s="17" t="s">
        <v>21</v>
      </c>
    </row>
    <row r="8" ht="33.75" customHeight="1" spans="2:8">
      <c r="B8" s="19" t="s">
        <v>46</v>
      </c>
      <c r="C8" s="20"/>
      <c r="D8" s="20"/>
      <c r="E8" s="20"/>
      <c r="F8" s="20"/>
      <c r="G8" s="20"/>
      <c r="H8" s="20"/>
    </row>
    <row r="9" s="2" customFormat="1" spans="1:8">
      <c r="A9" s="21"/>
      <c r="B9" s="22" t="s">
        <v>47</v>
      </c>
      <c r="C9" s="23" t="s">
        <v>48</v>
      </c>
      <c r="D9" s="24">
        <v>2021</v>
      </c>
      <c r="E9" s="25">
        <v>400</v>
      </c>
      <c r="F9" s="26" t="s">
        <v>49</v>
      </c>
      <c r="G9" s="27">
        <v>12</v>
      </c>
      <c r="H9" s="28">
        <f>E9*G9</f>
        <v>4800</v>
      </c>
    </row>
    <row r="10" s="2" customFormat="1" spans="1:8">
      <c r="A10" s="21"/>
      <c r="B10" s="29" t="s">
        <v>50</v>
      </c>
      <c r="C10" s="23"/>
      <c r="D10" s="24"/>
      <c r="E10" s="25">
        <v>250</v>
      </c>
      <c r="F10" s="26" t="s">
        <v>49</v>
      </c>
      <c r="G10" s="27">
        <v>12</v>
      </c>
      <c r="H10" s="28">
        <f>E10*G10</f>
        <v>3000</v>
      </c>
    </row>
    <row r="11" spans="2:8">
      <c r="B11" s="30" t="s">
        <v>11</v>
      </c>
      <c r="C11" s="30"/>
      <c r="D11" s="30"/>
      <c r="E11" s="30"/>
      <c r="F11" s="30"/>
      <c r="G11" s="30"/>
      <c r="H11" s="31">
        <f>SUM(H9:H10)</f>
        <v>7800</v>
      </c>
    </row>
    <row r="15" spans="2:5">
      <c r="B15" s="32"/>
      <c r="C15" s="33"/>
      <c r="D15" s="33"/>
      <c r="E15" s="34"/>
    </row>
    <row r="16" spans="2:5">
      <c r="B16" s="35"/>
      <c r="C16" s="36"/>
      <c r="D16" s="36"/>
      <c r="E16" s="37"/>
    </row>
    <row r="17" spans="2:5">
      <c r="B17" s="35"/>
      <c r="C17" s="36"/>
      <c r="D17" s="36"/>
      <c r="E17" s="37"/>
    </row>
    <row r="18" spans="2:5">
      <c r="B18" s="35"/>
      <c r="C18" s="36"/>
      <c r="D18" s="36"/>
      <c r="E18" s="37"/>
    </row>
    <row r="19" spans="2:5">
      <c r="B19" s="35"/>
      <c r="C19" s="36"/>
      <c r="D19" s="36"/>
      <c r="E19" s="37"/>
    </row>
    <row r="20" spans="2:5">
      <c r="B20" s="35"/>
      <c r="C20" s="38"/>
      <c r="D20" s="38"/>
      <c r="E20" s="37"/>
    </row>
  </sheetData>
  <mergeCells count="5">
    <mergeCell ref="B1:C1"/>
    <mergeCell ref="B8:H8"/>
    <mergeCell ref="B11:G11"/>
    <mergeCell ref="C9:C10"/>
    <mergeCell ref="D9:D10"/>
  </mergeCells>
  <hyperlinks>
    <hyperlink ref="C4" r:id="rId1" display="kong.wei@ubs-cn.com"/>
  </hyperlinks>
  <pageMargins left="0.75" right="0.75" top="1" bottom="1" header="0.3" footer="0.3"/>
  <pageSetup paperSize="9" scale="6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Meissen</cp:lastModifiedBy>
  <dcterms:created xsi:type="dcterms:W3CDTF">2016-06-29T09:42:00Z</dcterms:created>
  <cp:lastPrinted>2021-01-08T06:16:00Z</cp:lastPrinted>
  <dcterms:modified xsi:type="dcterms:W3CDTF">2023-11-09T09:09:15Z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7D91E0650D5F44779DECA5374A64AD45_13</vt:lpwstr>
  </property>
</Properties>
</file>