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13_ncr:1_{936611CF-D276-4CED-9922-F4CFDD8D97C9}" xr6:coauthVersionLast="45" xr6:coauthVersionMax="45" xr10:uidLastSave="{00000000-0000-0000-0000-000000000000}"/>
  <bookViews>
    <workbookView xWindow="-120" yWindow="-120" windowWidth="29040" windowHeight="15840" tabRatio="535" xr2:uid="{00000000-000D-0000-FFFF-FFFF00000000}"/>
  </bookViews>
  <sheets>
    <sheet name="UBS 纽迪希亚 病例征集系统 V20200306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1" l="1"/>
  <c r="F20" i="11"/>
  <c r="F28" i="11"/>
  <c r="F27" i="11" l="1"/>
  <c r="F18" i="11"/>
  <c r="F17" i="11"/>
  <c r="F10" i="11" l="1"/>
  <c r="F15" i="11"/>
  <c r="F16" i="11"/>
  <c r="F22" i="11"/>
  <c r="F23" i="11"/>
  <c r="F24" i="11"/>
  <c r="F25" i="11"/>
  <c r="F26" i="11"/>
  <c r="A29" i="11" l="1"/>
  <c r="F13" i="11"/>
  <c r="F14" i="11"/>
  <c r="A21" i="11" l="1"/>
  <c r="F30" i="11"/>
  <c r="F33" i="11"/>
  <c r="F9" i="11" l="1"/>
  <c r="F8" i="11"/>
  <c r="F11" i="11" l="1"/>
  <c r="F35" i="11" s="1"/>
</calcChain>
</file>

<file path=xl/sharedStrings.xml><?xml version="1.0" encoding="utf-8"?>
<sst xmlns="http://schemas.openxmlformats.org/spreadsheetml/2006/main" count="48" uniqueCount="46">
  <si>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</si>
  <si>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</si>
  <si>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</si>
  <si>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</si>
  <si>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</si>
  <si>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</si>
  <si>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</si>
  <si>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服务器搭建及部署</t>
    <phoneticPr fontId="5" type="noConversion"/>
  </si>
  <si>
    <t>系统平台</t>
    <phoneticPr fontId="2" type="noConversion"/>
  </si>
  <si>
    <t>VAT inclusive</t>
    <phoneticPr fontId="2" type="noConversion"/>
  </si>
  <si>
    <t>病例主体服务器</t>
    <phoneticPr fontId="2" type="noConversion"/>
  </si>
  <si>
    <t>病例数据库</t>
    <phoneticPr fontId="2" type="noConversion"/>
  </si>
  <si>
    <t>数字证书</t>
    <phoneticPr fontId="2" type="noConversion"/>
  </si>
  <si>
    <t>用户数字签名和通讯信道加密(证书签发之日起1年)</t>
    <phoneticPr fontId="2" type="noConversion"/>
  </si>
  <si>
    <t>基础系统开发(含PC版)</t>
    <phoneticPr fontId="2" type="noConversion"/>
  </si>
  <si>
    <t>按照各层级组织单元进行填写进度汇总和统计</t>
    <phoneticPr fontId="2" type="noConversion"/>
  </si>
  <si>
    <t>按照医院查询进度和统计</t>
    <phoneticPr fontId="2" type="noConversion"/>
  </si>
  <si>
    <t>问卷结果导出</t>
    <phoneticPr fontId="2" type="noConversion"/>
  </si>
  <si>
    <t>支持导出所有问卷的结果性数据 XLS结构</t>
    <phoneticPr fontId="2" type="noConversion"/>
  </si>
  <si>
    <t>系统搭建过程中的白盒与黑盒测试已经包括在开发费用中</t>
    <phoneticPr fontId="2" type="noConversion"/>
  </si>
  <si>
    <t>应用层主服务 用户用户交互和响应式页面计算和处理</t>
    <phoneticPr fontId="2" type="noConversion"/>
  </si>
  <si>
    <t>数据存储和管理服务，并提供后台应用和算力支撑。</t>
    <phoneticPr fontId="2" type="noConversion"/>
  </si>
  <si>
    <t>问卷标准框架和数据结构搭建</t>
    <phoneticPr fontId="2" type="noConversion"/>
  </si>
  <si>
    <t>安全问卷设计对应的数据架构和存储管理，以便于在项目升级或后期增加数据分析和BI类管理机能的兼容性和数据支撑能力</t>
    <phoneticPr fontId="2" type="noConversion"/>
  </si>
  <si>
    <t>问卷页面逻辑开发和提交数据验证逻辑开发</t>
    <phoneticPr fontId="2" type="noConversion"/>
  </si>
  <si>
    <t>进行内容格式化和逻辑化数据梳理，降低垃圾数据和非合理数据的控制</t>
    <phoneticPr fontId="2" type="noConversion"/>
  </si>
  <si>
    <t>数据存储和管理</t>
    <phoneticPr fontId="2" type="noConversion"/>
  </si>
  <si>
    <t>问卷提交后服务器端受理、存储和防篡改和防重复逻辑和程序编写</t>
    <phoneticPr fontId="2" type="noConversion"/>
  </si>
  <si>
    <t>按照组织关联关系构建汇总和统计分析结构的开发</t>
    <phoneticPr fontId="2" type="noConversion"/>
  </si>
  <si>
    <t>神经内科页面开发</t>
    <phoneticPr fontId="2" type="noConversion"/>
  </si>
  <si>
    <t>独立于老年科开发</t>
    <phoneticPr fontId="2" type="noConversion"/>
  </si>
  <si>
    <t>统计和汇总功能基于老年科调整并适用于神经内科</t>
    <phoneticPr fontId="2" type="noConversion"/>
  </si>
  <si>
    <t>数据层及报表系统</t>
    <phoneticPr fontId="2" type="noConversion"/>
  </si>
  <si>
    <t>内容下载页面开发</t>
    <phoneticPr fontId="2" type="noConversion"/>
  </si>
  <si>
    <t>页面开发布局开发，首页定制化</t>
    <phoneticPr fontId="2" type="noConversion"/>
  </si>
  <si>
    <t>下载物人工维护服务</t>
    <phoneticPr fontId="2" type="noConversion"/>
  </si>
  <si>
    <t>包含按照预设计定制首页局部布局和提示物，以及老年、神内两套固定问卷架构。</t>
    <phoneticPr fontId="2" type="noConversion"/>
  </si>
  <si>
    <t>问卷内容在线实时查询</t>
    <phoneticPr fontId="2" type="noConversion"/>
  </si>
  <si>
    <t>问卷内容在线查询页面开发</t>
    <phoneticPr fontId="2" type="noConversion"/>
  </si>
  <si>
    <t>UBS 纽迪希亚 病例征集系统 V20200306</t>
    <phoneticPr fontId="2" type="noConversion"/>
  </si>
  <si>
    <t>组织架构管理界面开发（神内、老年独立架构）</t>
    <phoneticPr fontId="2" type="noConversion"/>
  </si>
  <si>
    <t>医院与组织架构关联关系导入和建立（神内、老年独立架构）</t>
    <phoneticPr fontId="2" type="noConversion"/>
  </si>
  <si>
    <t>包含基于活动架构的组织架构后端查询和管理、医院的查询和管理，病例收集的阈值管理以及受控的合格兵力数量控制</t>
    <phoneticPr fontId="2" type="noConversion"/>
  </si>
  <si>
    <t>开发文件清单和下载功能（至少提供100M以上专项下载带宽）</t>
    <phoneticPr fontId="2" type="noConversion"/>
  </si>
  <si>
    <t>下午物料由技术运营方管理、检查并上传至服务器，并优化CDN，保障大陆范围高速下载。每个月1次。</t>
    <phoneticPr fontId="2" type="noConversion"/>
  </si>
  <si>
    <t>Year:F 20200306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</si>
</sst>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7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i/>
      <u/>
      <sz val="10"/>
      <name val="微软雅黑"/>
      <family val="2"/>
      <charset val="134"/>
    </font>
    <font>
      <i/>
      <sz val="10"/>
      <color theme="1" tint="0.249977111117893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48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178" fontId="8" fillId="2" borderId="0" xfId="0" applyNumberFormat="1" applyFont="1" applyFill="1" applyAlignment="1">
      <alignment horizontal="left" vertical="center"/>
    </xf>
    <xf numFmtId="0" fontId="9" fillId="0" borderId="0" xfId="0" applyFont="1">
      <alignment vertical="center"/>
    </xf>
    <xf numFmtId="178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6" fillId="0" borderId="0" xfId="0" applyNumberFormat="1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178" fontId="6" fillId="4" borderId="0" xfId="0" applyNumberFormat="1" applyFont="1" applyFill="1" applyAlignment="1">
      <alignment horizontal="right" vertical="center"/>
    </xf>
    <xf numFmtId="178" fontId="10" fillId="4" borderId="0" xfId="0" applyNumberFormat="1" applyFont="1" applyFill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78" fontId="6" fillId="6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0" fontId="9" fillId="0" borderId="0" xfId="0" applyFont="1" applyFill="1">
      <alignment vertical="center"/>
    </xf>
    <xf numFmtId="178" fontId="10" fillId="5" borderId="1" xfId="0" applyNumberFormat="1" applyFont="1" applyFill="1" applyBorder="1">
      <alignment vertical="center"/>
    </xf>
    <xf numFmtId="0" fontId="6" fillId="0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right" vertical="center"/>
    </xf>
    <xf numFmtId="178" fontId="13" fillId="7" borderId="0" xfId="0" applyNumberFormat="1" applyFont="1" applyFill="1" applyAlignment="1">
      <alignment horizontal="right" vertical="center"/>
    </xf>
    <xf numFmtId="178" fontId="13" fillId="5" borderId="1" xfId="0" applyNumberFormat="1" applyFont="1" applyFill="1" applyBorder="1">
      <alignment vertical="center"/>
    </xf>
    <xf numFmtId="178" fontId="14" fillId="5" borderId="1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178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8" borderId="0" xfId="0" applyFont="1" applyFill="1">
      <alignment vertical="center"/>
    </xf>
    <xf numFmtId="178" fontId="6" fillId="8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6" fillId="7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8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/>
  </sheetViews>
  <sheetFormatPr defaultColWidth="8.7109375" defaultRowHeight="14.25"/>
  <cols>
    <col min="1" max="1" width="26.7109375" style="7" bestFit="1" customWidth="1"/>
    <col min="2" max="2" width="63.28515625" style="7" customWidth="1"/>
    <col min="3" max="3" width="75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39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45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41" t="s">
        <v>8</v>
      </c>
      <c r="B8" s="37" t="s">
        <v>10</v>
      </c>
      <c r="C8" s="31" t="s">
        <v>20</v>
      </c>
      <c r="D8" s="38">
        <v>6</v>
      </c>
      <c r="E8" s="38">
        <v>980</v>
      </c>
      <c r="F8" s="38">
        <f>D8*E8</f>
        <v>5880</v>
      </c>
    </row>
    <row r="9" spans="1:6" ht="16.5">
      <c r="A9" s="41"/>
      <c r="B9" s="30" t="s">
        <v>11</v>
      </c>
      <c r="C9" s="31" t="s">
        <v>21</v>
      </c>
      <c r="D9" s="19">
        <v>6</v>
      </c>
      <c r="E9" s="19">
        <v>480</v>
      </c>
      <c r="F9" s="19">
        <f t="shared" ref="F9" si="0">D9*E9</f>
        <v>2880</v>
      </c>
    </row>
    <row r="10" spans="1:6" ht="16.5">
      <c r="A10" s="32"/>
      <c r="B10" s="30" t="s">
        <v>12</v>
      </c>
      <c r="C10" s="31" t="s">
        <v>13</v>
      </c>
      <c r="D10" s="19">
        <v>1</v>
      </c>
      <c r="E10" s="19">
        <v>3500</v>
      </c>
      <c r="F10" s="19">
        <f>SUM(E10)</f>
        <v>3500</v>
      </c>
    </row>
    <row r="11" spans="1:6" ht="16.5">
      <c r="A11" s="26"/>
      <c r="B11" s="26"/>
      <c r="C11" s="26"/>
      <c r="D11" s="26"/>
      <c r="E11" s="27"/>
      <c r="F11" s="27">
        <f>SUM(F8:F10)</f>
        <v>12260</v>
      </c>
    </row>
    <row r="12" spans="1:6" ht="3" customHeight="1">
      <c r="A12" s="2"/>
      <c r="B12" s="2"/>
      <c r="C12" s="3"/>
      <c r="D12" s="21"/>
      <c r="E12" s="21"/>
      <c r="F12" s="20"/>
    </row>
    <row r="13" spans="1:6" ht="33">
      <c r="A13" s="43" t="s">
        <v>14</v>
      </c>
      <c r="B13" s="30" t="s">
        <v>22</v>
      </c>
      <c r="C13" s="31" t="s">
        <v>23</v>
      </c>
      <c r="D13" s="19">
        <v>2</v>
      </c>
      <c r="E13" s="19">
        <v>980</v>
      </c>
      <c r="F13" s="19">
        <f t="shared" ref="F13:F28" si="1">E13*D13</f>
        <v>1960</v>
      </c>
    </row>
    <row r="14" spans="1:6" ht="16.5">
      <c r="A14" s="43"/>
      <c r="B14" s="30" t="s">
        <v>34</v>
      </c>
      <c r="C14" s="30" t="s">
        <v>36</v>
      </c>
      <c r="D14" s="19">
        <v>2</v>
      </c>
      <c r="E14" s="19">
        <v>980</v>
      </c>
      <c r="F14" s="19">
        <f t="shared" si="1"/>
        <v>1960</v>
      </c>
    </row>
    <row r="15" spans="1:6" ht="16.5">
      <c r="A15" s="43"/>
      <c r="B15" s="1" t="s">
        <v>24</v>
      </c>
      <c r="C15" s="31" t="s">
        <v>25</v>
      </c>
      <c r="D15" s="19">
        <v>2</v>
      </c>
      <c r="E15" s="19">
        <v>980</v>
      </c>
      <c r="F15" s="19">
        <f t="shared" si="1"/>
        <v>1960</v>
      </c>
    </row>
    <row r="16" spans="1:6" ht="16.5">
      <c r="A16" s="43"/>
      <c r="B16" s="33" t="s">
        <v>26</v>
      </c>
      <c r="C16" s="31" t="s">
        <v>27</v>
      </c>
      <c r="D16" s="35">
        <v>3</v>
      </c>
      <c r="E16" s="35">
        <v>980</v>
      </c>
      <c r="F16" s="35">
        <f t="shared" si="1"/>
        <v>2940</v>
      </c>
    </row>
    <row r="17" spans="1:6" ht="16.5">
      <c r="A17" s="43"/>
      <c r="B17" s="33" t="s">
        <v>29</v>
      </c>
      <c r="C17" s="31" t="s">
        <v>30</v>
      </c>
      <c r="D17" s="35">
        <v>1</v>
      </c>
      <c r="E17" s="19">
        <v>980</v>
      </c>
      <c r="F17" s="35">
        <f t="shared" si="1"/>
        <v>980</v>
      </c>
    </row>
    <row r="18" spans="1:6" ht="16.5">
      <c r="A18" s="43"/>
      <c r="B18" s="1" t="s">
        <v>24</v>
      </c>
      <c r="C18" s="31" t="s">
        <v>30</v>
      </c>
      <c r="D18" s="35">
        <v>2</v>
      </c>
      <c r="E18" s="19">
        <v>980</v>
      </c>
      <c r="F18" s="35">
        <f t="shared" si="1"/>
        <v>1960</v>
      </c>
    </row>
    <row r="19" spans="1:6" ht="16.5">
      <c r="A19" s="43"/>
      <c r="B19" s="1" t="s">
        <v>37</v>
      </c>
      <c r="C19" s="31" t="s">
        <v>38</v>
      </c>
      <c r="D19" s="35">
        <v>2</v>
      </c>
      <c r="E19" s="19">
        <v>980</v>
      </c>
      <c r="F19" s="35">
        <f t="shared" si="1"/>
        <v>1960</v>
      </c>
    </row>
    <row r="20" spans="1:6" ht="16.5">
      <c r="A20" s="43"/>
      <c r="B20" s="1" t="s">
        <v>33</v>
      </c>
      <c r="C20" s="31" t="s">
        <v>43</v>
      </c>
      <c r="D20" s="35">
        <v>2</v>
      </c>
      <c r="E20" s="19">
        <v>980</v>
      </c>
      <c r="F20" s="35">
        <f t="shared" si="1"/>
        <v>1960</v>
      </c>
    </row>
    <row r="21" spans="1:6" ht="16.5">
      <c r="A21" s="46">
        <f>SUM(F13:F20)</f>
        <v>15680</v>
      </c>
      <c r="B21" s="47"/>
      <c r="C21" s="47"/>
      <c r="D21" s="47"/>
      <c r="E21" s="47"/>
      <c r="F21" s="47"/>
    </row>
    <row r="22" spans="1:6" s="23" customFormat="1" ht="16.5">
      <c r="A22" s="45" t="s">
        <v>32</v>
      </c>
      <c r="B22" s="33" t="s">
        <v>40</v>
      </c>
      <c r="C22" s="42" t="s">
        <v>42</v>
      </c>
      <c r="D22" s="35">
        <v>4</v>
      </c>
      <c r="E22" s="35">
        <v>980</v>
      </c>
      <c r="F22" s="35">
        <f t="shared" si="1"/>
        <v>3920</v>
      </c>
    </row>
    <row r="23" spans="1:6" s="23" customFormat="1" ht="16.5">
      <c r="A23" s="45"/>
      <c r="B23" s="39" t="s">
        <v>41</v>
      </c>
      <c r="C23" s="42"/>
      <c r="D23" s="35">
        <v>4</v>
      </c>
      <c r="E23" s="35">
        <v>980</v>
      </c>
      <c r="F23" s="35">
        <f t="shared" si="1"/>
        <v>3920</v>
      </c>
    </row>
    <row r="24" spans="1:6" s="23" customFormat="1" ht="16.5">
      <c r="A24" s="45"/>
      <c r="B24" s="39" t="s">
        <v>15</v>
      </c>
      <c r="C24" s="36" t="s">
        <v>28</v>
      </c>
      <c r="D24" s="35">
        <v>4</v>
      </c>
      <c r="E24" s="35">
        <v>980</v>
      </c>
      <c r="F24" s="35">
        <f t="shared" si="1"/>
        <v>3920</v>
      </c>
    </row>
    <row r="25" spans="1:6" s="23" customFormat="1" ht="16.5">
      <c r="A25" s="45"/>
      <c r="B25" s="33" t="s">
        <v>16</v>
      </c>
      <c r="C25" s="34"/>
      <c r="D25" s="35">
        <v>4</v>
      </c>
      <c r="E25" s="35">
        <v>980</v>
      </c>
      <c r="F25" s="35">
        <f t="shared" si="1"/>
        <v>3920</v>
      </c>
    </row>
    <row r="26" spans="1:6" s="23" customFormat="1" ht="16.5">
      <c r="A26" s="45"/>
      <c r="B26" s="34" t="s">
        <v>17</v>
      </c>
      <c r="C26" s="34" t="s">
        <v>18</v>
      </c>
      <c r="D26" s="35">
        <v>3</v>
      </c>
      <c r="E26" s="35">
        <v>980</v>
      </c>
      <c r="F26" s="35">
        <f t="shared" si="1"/>
        <v>2940</v>
      </c>
    </row>
    <row r="27" spans="1:6" s="23" customFormat="1" ht="16.5">
      <c r="A27" s="45"/>
      <c r="B27" s="34" t="s">
        <v>31</v>
      </c>
      <c r="C27" s="34"/>
      <c r="D27" s="35">
        <v>1</v>
      </c>
      <c r="E27" s="35">
        <v>980</v>
      </c>
      <c r="F27" s="35">
        <f t="shared" si="1"/>
        <v>980</v>
      </c>
    </row>
    <row r="28" spans="1:6" s="23" customFormat="1" ht="33">
      <c r="A28" s="40"/>
      <c r="B28" s="34" t="s">
        <v>35</v>
      </c>
      <c r="C28" s="36" t="s">
        <v>44</v>
      </c>
      <c r="D28" s="35">
        <v>6</v>
      </c>
      <c r="E28" s="35">
        <v>300</v>
      </c>
      <c r="F28" s="35">
        <f t="shared" si="1"/>
        <v>1800</v>
      </c>
    </row>
    <row r="29" spans="1:6" s="23" customFormat="1" ht="16.5">
      <c r="A29" s="46">
        <f>SUM(F22:F28)</f>
        <v>21400</v>
      </c>
      <c r="B29" s="47"/>
      <c r="C29" s="47"/>
      <c r="D29" s="47"/>
      <c r="E29" s="47"/>
      <c r="F29" s="47"/>
    </row>
    <row r="30" spans="1:6" ht="16.5">
      <c r="A30" s="44" t="s">
        <v>19</v>
      </c>
      <c r="B30" s="44"/>
      <c r="C30" s="44"/>
      <c r="D30" s="44"/>
      <c r="E30" s="44"/>
      <c r="F30" s="27">
        <f>A29+A21</f>
        <v>37080</v>
      </c>
    </row>
    <row r="31" spans="1:6" ht="3" customHeight="1">
      <c r="A31" s="2"/>
      <c r="B31" s="2"/>
      <c r="C31" s="3"/>
      <c r="D31" s="21"/>
      <c r="E31" s="21"/>
      <c r="F31" s="20"/>
    </row>
    <row r="32" spans="1:6" ht="3.6" customHeight="1">
      <c r="A32" s="2"/>
      <c r="B32" s="2"/>
      <c r="C32" s="3"/>
      <c r="D32" s="21"/>
      <c r="E32" s="21"/>
      <c r="F32" s="20"/>
    </row>
    <row r="33" spans="1:6" s="23" customFormat="1" ht="16.5">
      <c r="A33" s="1"/>
      <c r="B33" s="25" t="s">
        <v>7</v>
      </c>
      <c r="C33" s="25"/>
      <c r="D33" s="22">
        <v>1</v>
      </c>
      <c r="E33" s="22">
        <v>0</v>
      </c>
      <c r="F33" s="20">
        <f t="shared" ref="F33" si="2">D33*E33</f>
        <v>0</v>
      </c>
    </row>
    <row r="34" spans="1:6" ht="3.6" customHeight="1" thickBot="1">
      <c r="A34" s="2"/>
      <c r="B34" s="2"/>
      <c r="C34" s="3"/>
      <c r="D34" s="21"/>
      <c r="E34" s="21"/>
      <c r="F34" s="20"/>
    </row>
    <row r="35" spans="1:6" ht="18">
      <c r="A35" s="24" t="s">
        <v>5</v>
      </c>
      <c r="B35" s="24"/>
      <c r="C35" s="24"/>
      <c r="D35" s="28" t="s">
        <v>9</v>
      </c>
      <c r="E35" s="28"/>
      <c r="F35" s="29">
        <f>F30+F11</f>
        <v>49340</v>
      </c>
    </row>
  </sheetData>
  <mergeCells count="7">
    <mergeCell ref="A8:A9"/>
    <mergeCell ref="C22:C23"/>
    <mergeCell ref="A30:E30"/>
    <mergeCell ref="A29:F29"/>
    <mergeCell ref="A21:F21"/>
    <mergeCell ref="A22:A27"/>
    <mergeCell ref="A13:A20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UBS 纽迪希亚 病例征集系统 V20200306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Luming</cp:lastModifiedBy>
  <cp:lastPrinted>2018-01-09T18:24:31Z</cp:lastPrinted>
  <dcterms:created xsi:type="dcterms:W3CDTF">2009-07-01T09:46:34Z</dcterms:created>
  <dcterms:modified xsi:type="dcterms:W3CDTF">2020-03-06T03:53:33Z</dcterms:modified>
</cp:coreProperties>
</file>