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JZebra/Documents/UBS/2024/AZ/洽谈中/2024 AZ肺癌诊断医学部幻灯制作/"/>
    </mc:Choice>
  </mc:AlternateContent>
  <xr:revisionPtr revIDLastSave="0" documentId="13_ncr:1_{41534D59-4B19-3E44-8B10-565A5D7BD374}" xr6:coauthVersionLast="47" xr6:coauthVersionMax="47" xr10:uidLastSave="{00000000-0000-0000-0000-000000000000}"/>
  <bookViews>
    <workbookView xWindow="3800" yWindow="3300" windowWidth="25960" windowHeight="16940" xr2:uid="{00000000-000D-0000-FFFF-FFFF00000000}"/>
  </bookViews>
  <sheets>
    <sheet name="Summary" sheetId="9" r:id="rId1"/>
    <sheet name="Medical" sheetId="12" r:id="rId2"/>
    <sheet name="Staffing Fee" sheetId="7" r:id="rId3"/>
  </sheets>
  <definedNames>
    <definedName name="_xlnm.Print_Area" localSheetId="0">Summary!$A$1:$C$18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7" l="1"/>
  <c r="H9" i="7"/>
  <c r="I15" i="12"/>
  <c r="I14" i="12"/>
  <c r="I16" i="12" s="1"/>
  <c r="I17" i="12" s="1"/>
  <c r="I10" i="12"/>
  <c r="I9" i="12"/>
  <c r="I11" i="12" s="1"/>
  <c r="I12" i="12" s="1"/>
  <c r="I18" i="12" s="1"/>
  <c r="C9" i="9" s="1"/>
  <c r="H11" i="7" l="1"/>
  <c r="C11" i="9" s="1"/>
  <c r="C13" i="9" s="1"/>
  <c r="C18" i="9" s="1"/>
  <c r="C14" i="9" l="1"/>
  <c r="C15" i="9" s="1"/>
</calcChain>
</file>

<file path=xl/sharedStrings.xml><?xml version="1.0" encoding="utf-8"?>
<sst xmlns="http://schemas.openxmlformats.org/spreadsheetml/2006/main" count="80" uniqueCount="43">
  <si>
    <t>Quotation</t>
  </si>
  <si>
    <t>Client:</t>
  </si>
  <si>
    <t>AstraZeneca</t>
  </si>
  <si>
    <t xml:space="preserve">Project Name: </t>
  </si>
  <si>
    <t>Supplier Contact Information:</t>
  </si>
  <si>
    <t>johnny.fan@ubs-cn.com</t>
  </si>
  <si>
    <t>Effective Date:</t>
  </si>
  <si>
    <t xml:space="preserve"> 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</si>
  <si>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</si>
  <si>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</si>
  <si>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</si>
  <si>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</si>
  <si>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</si>
  <si>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</si>
  <si>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</si>
  <si>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</si>
  <si>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</si>
  <si>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</si>
  <si>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</si>
  <si>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</si>
  <si>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</si>
  <si>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</si>
  <si>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</si>
  <si>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</si>
  <si>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现有幻灯内容美化/更新*6</t>
  </si>
  <si>
    <t>PPT美化(高级美化)(New Work)</t>
  </si>
  <si>
    <t>使用Adobe绘图软件进行图标重绘、字体设计等</t>
  </si>
  <si>
    <t>页</t>
  </si>
  <si>
    <t>全国会幻灯(Adjustment work)</t>
  </si>
  <si>
    <t>封面以及封底不计数，包括医学编辑及适量文献检索</t>
  </si>
  <si>
    <t>单套价格</t>
  </si>
  <si>
    <t>6套Total：</t>
  </si>
  <si>
    <t>全新幻灯制作*11</t>
  </si>
  <si>
    <t>全国会幻灯(new work)</t>
  </si>
  <si>
    <t>包括医学编辑及适量文献检索</t>
  </si>
  <si>
    <t>11套Total：</t>
  </si>
  <si>
    <t>项目管理/人员管理 
Service Fee/Staffing Fee</t>
  </si>
  <si>
    <t>Medical Manager</t>
  </si>
  <si>
    <t>适用于年度单项标准报价不涵盖的项目</t>
  </si>
  <si>
    <t>小时</t>
  </si>
  <si>
    <t>Account Manager</t>
  </si>
  <si>
    <t>2024AZ肺癌诊断医学部幻灯制作</t>
    <phoneticPr fontId="15" type="noConversion"/>
  </si>
  <si>
    <t>2024.5.10-2024.7.10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</si>
</sst>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.00_ ;_ * \-#,##0.00_ ;_ * &quot;-&quot;??_ ;_ @_ "/>
    <numFmt numFmtId="177" formatCode="0_);[Red]\(0\)"/>
    <numFmt numFmtId="178" formatCode="0_ "/>
    <numFmt numFmtId="179" formatCode="\¥#,##0.00_);[Red]\(\¥#,##0.00\)"/>
    <numFmt numFmtId="180" formatCode="\¥#,##0.00;[Red]\¥#,##0.00"/>
  </numFmts>
  <fonts count="16">
    <font>
      <sz val="12"/>
      <name val="宋体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1"/>
      <color rgb="FF80008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>
      <alignment vertical="center"/>
    </xf>
    <xf numFmtId="0" fontId="1" fillId="0" borderId="0" xfId="5"/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4" applyFont="1">
      <alignment vertical="center"/>
    </xf>
    <xf numFmtId="0" fontId="4" fillId="0" borderId="0" xfId="4" applyFont="1">
      <alignment vertical="center"/>
    </xf>
    <xf numFmtId="177" fontId="5" fillId="0" borderId="0" xfId="4" applyNumberFormat="1" applyFont="1" applyAlignment="1">
      <alignment horizontal="left"/>
    </xf>
    <xf numFmtId="0" fontId="5" fillId="0" borderId="0" xfId="7" applyFont="1" applyAlignment="1">
      <alignment vertical="center" wrapText="1"/>
    </xf>
    <xf numFmtId="177" fontId="5" fillId="0" borderId="0" xfId="4" applyNumberFormat="1" applyFont="1" applyAlignment="1">
      <alignment horizontal="center"/>
    </xf>
    <xf numFmtId="177" fontId="5" fillId="0" borderId="0" xfId="4" applyNumberFormat="1" applyFont="1" applyAlignment="1">
      <alignment horizontal="left" wrapText="1"/>
    </xf>
    <xf numFmtId="0" fontId="5" fillId="0" borderId="0" xfId="7" applyFont="1" applyAlignment="1">
      <alignment wrapText="1"/>
    </xf>
    <xf numFmtId="0" fontId="4" fillId="0" borderId="0" xfId="7" applyFont="1" applyAlignment="1">
      <alignment vertical="center"/>
    </xf>
    <xf numFmtId="177" fontId="6" fillId="0" borderId="0" xfId="3" applyNumberFormat="1" applyFill="1" applyBorder="1" applyAlignment="1" applyProtection="1">
      <alignment horizontal="left"/>
    </xf>
    <xf numFmtId="0" fontId="4" fillId="0" borderId="0" xfId="7" applyFont="1" applyAlignment="1">
      <alignment horizontal="right" vertical="center"/>
    </xf>
    <xf numFmtId="0" fontId="7" fillId="0" borderId="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40" fontId="9" fillId="0" borderId="1" xfId="6" applyNumberFormat="1" applyFont="1" applyBorder="1" applyAlignment="1">
      <alignment horizontal="center" vertical="center"/>
    </xf>
    <xf numFmtId="9" fontId="8" fillId="0" borderId="1" xfId="6" applyNumberFormat="1" applyFont="1" applyBorder="1" applyAlignment="1">
      <alignment horizontal="center" vertical="center"/>
    </xf>
    <xf numFmtId="178" fontId="8" fillId="0" borderId="1" xfId="6" applyNumberFormat="1" applyFont="1" applyBorder="1" applyAlignment="1">
      <alignment horizontal="center" vertical="center"/>
    </xf>
    <xf numFmtId="37" fontId="9" fillId="0" borderId="1" xfId="1" applyNumberFormat="1" applyFont="1" applyFill="1" applyBorder="1" applyAlignment="1">
      <alignment horizontal="center" vertical="center"/>
    </xf>
    <xf numFmtId="179" fontId="4" fillId="3" borderId="1" xfId="7" applyNumberFormat="1" applyFont="1" applyFill="1" applyBorder="1" applyAlignment="1">
      <alignment horizontal="right" vertical="center"/>
    </xf>
    <xf numFmtId="177" fontId="4" fillId="0" borderId="0" xfId="4" applyNumberFormat="1" applyFont="1" applyAlignment="1"/>
    <xf numFmtId="177" fontId="4" fillId="0" borderId="0" xfId="4" applyNumberFormat="1" applyFont="1" applyAlignment="1">
      <alignment wrapText="1"/>
    </xf>
    <xf numFmtId="0" fontId="4" fillId="0" borderId="0" xfId="4" applyFont="1" applyAlignment="1">
      <alignment horizontal="left" vertical="center"/>
    </xf>
    <xf numFmtId="0" fontId="5" fillId="0" borderId="0" xfId="4" applyFont="1" applyAlignment="1">
      <alignment horizontal="left" vertical="center" wrapText="1"/>
    </xf>
    <xf numFmtId="0" fontId="5" fillId="0" borderId="0" xfId="4" applyFont="1" applyAlignment="1">
      <alignment horizontal="left" vertical="center"/>
    </xf>
    <xf numFmtId="177" fontId="10" fillId="0" borderId="0" xfId="3" applyNumberFormat="1" applyFont="1" applyFill="1" applyBorder="1" applyAlignment="1" applyProtection="1">
      <alignment horizontal="left"/>
    </xf>
    <xf numFmtId="0" fontId="11" fillId="0" borderId="1" xfId="0" applyFont="1" applyBorder="1" applyAlignment="1">
      <alignment vertical="center" wrapText="1"/>
    </xf>
    <xf numFmtId="0" fontId="8" fillId="0" borderId="1" xfId="7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180" fontId="4" fillId="0" borderId="1" xfId="1" applyNumberFormat="1" applyFont="1" applyFill="1" applyBorder="1" applyAlignment="1">
      <alignment horizontal="right" vertical="center"/>
    </xf>
    <xf numFmtId="0" fontId="7" fillId="0" borderId="4" xfId="7" applyFont="1" applyBorder="1" applyAlignment="1">
      <alignment horizontal="center" vertical="center"/>
    </xf>
    <xf numFmtId="0" fontId="7" fillId="0" borderId="5" xfId="7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 wrapText="1"/>
    </xf>
    <xf numFmtId="179" fontId="4" fillId="0" borderId="9" xfId="1" applyNumberFormat="1" applyFont="1" applyFill="1" applyBorder="1" applyAlignment="1">
      <alignment horizontal="right" vertical="center"/>
    </xf>
    <xf numFmtId="180" fontId="4" fillId="0" borderId="9" xfId="1" applyNumberFormat="1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right" vertical="center" wrapText="1"/>
    </xf>
    <xf numFmtId="179" fontId="4" fillId="5" borderId="11" xfId="1" applyNumberFormat="1" applyFont="1" applyFill="1" applyBorder="1" applyAlignment="1">
      <alignment horizontal="right" vertical="center"/>
    </xf>
    <xf numFmtId="177" fontId="4" fillId="3" borderId="12" xfId="7" applyNumberFormat="1" applyFont="1" applyFill="1" applyBorder="1" applyAlignment="1">
      <alignment horizontal="right" vertical="center"/>
    </xf>
    <xf numFmtId="179" fontId="4" fillId="3" borderId="13" xfId="7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177" fontId="14" fillId="0" borderId="0" xfId="4" applyNumberFormat="1" applyFont="1" applyAlignment="1">
      <alignment horizontal="left"/>
    </xf>
    <xf numFmtId="0" fontId="3" fillId="0" borderId="0" xfId="4" applyFont="1" applyAlignment="1">
      <alignment horizontal="center" vertical="center"/>
    </xf>
    <xf numFmtId="0" fontId="7" fillId="2" borderId="6" xfId="7" applyFont="1" applyFill="1" applyBorder="1" applyAlignment="1">
      <alignment horizontal="left" vertical="center"/>
    </xf>
    <xf numFmtId="0" fontId="7" fillId="2" borderId="7" xfId="7" applyFont="1" applyFill="1" applyBorder="1" applyAlignment="1">
      <alignment horizontal="left" vertical="center"/>
    </xf>
    <xf numFmtId="0" fontId="4" fillId="0" borderId="1" xfId="4" applyFont="1" applyBorder="1" applyAlignment="1">
      <alignment horizontal="right" vertical="center" wrapText="1"/>
    </xf>
    <xf numFmtId="177" fontId="4" fillId="3" borderId="1" xfId="7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1" xfId="7" applyFont="1" applyFill="1" applyBorder="1" applyAlignment="1">
      <alignment horizontal="left" vertical="center"/>
    </xf>
    <xf numFmtId="0" fontId="4" fillId="2" borderId="1" xfId="7" applyFont="1" applyFill="1" applyBorder="1" applyAlignment="1">
      <alignment horizontal="left" vertical="center" wrapText="1"/>
    </xf>
    <xf numFmtId="0" fontId="4" fillId="2" borderId="1" xfId="7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5" fillId="0" borderId="0" xfId="7" applyFont="1" applyAlignment="1">
      <alignment horizontal="left" vertical="center"/>
    </xf>
  </cellXfs>
  <cellStyles count="8">
    <cellStyle name="百分比" xfId="2" builtinId="5"/>
    <cellStyle name="常规" xfId="0" builtinId="0"/>
    <cellStyle name="常规 2" xfId="4" xr:uid="{00000000-0005-0000-0000-000031000000}"/>
    <cellStyle name="常规_flash" xfId="5" xr:uid="{00000000-0005-0000-0000-000032000000}"/>
    <cellStyle name="常规_quotation GW" xfId="6" xr:uid="{00000000-0005-0000-0000-000033000000}"/>
    <cellStyle name="常规_长城会短信相关活动报价1016" xfId="7" xr:uid="{00000000-0005-0000-0000-000034000000}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hnny.fan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ohnny.fan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hnny.fa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5"/>
  <sheetViews>
    <sheetView tabSelected="1" zoomScale="125" workbookViewId="0">
      <selection activeCell="F6" sqref="F6"/>
    </sheetView>
  </sheetViews>
  <sheetFormatPr baseColWidth="10" defaultColWidth="8.83203125" defaultRowHeight="15"/>
  <cols>
    <col min="1" max="1" width="5" customWidth="1"/>
    <col min="2" max="2" width="39.5" customWidth="1"/>
    <col min="3" max="3" width="35" customWidth="1"/>
    <col min="4" max="4" width="19.33203125" customWidth="1"/>
  </cols>
  <sheetData>
    <row r="1" spans="2:6" ht="37.5" customHeight="1">
      <c r="B1" s="47" t="s">
        <v>0</v>
      </c>
      <c r="C1" s="47"/>
    </row>
    <row r="2" spans="2:6" ht="16">
      <c r="B2" s="5" t="s">
        <v>1</v>
      </c>
      <c r="C2" s="6" t="s">
        <v>2</v>
      </c>
    </row>
    <row r="3" spans="2:6" ht="16" customHeight="1">
      <c r="B3" s="5" t="s">
        <v>3</v>
      </c>
      <c r="C3" s="9" t="s">
        <v>41</v>
      </c>
    </row>
    <row r="4" spans="2:6" s="1" customFormat="1" ht="16.5" customHeight="1">
      <c r="B4" s="11" t="s">
        <v>4</v>
      </c>
      <c r="C4" s="12" t="s">
        <v>5</v>
      </c>
    </row>
    <row r="5" spans="2:6" s="1" customFormat="1" ht="16.5" customHeight="1">
      <c r="B5" s="11" t="s">
        <v>6</v>
      </c>
      <c r="C5" s="59" t="s">
        <v>42</v>
      </c>
      <c r="F5" s="1" t="s">
        <v>7</v>
      </c>
    </row>
    <row r="6" spans="2:6" s="1" customFormat="1" ht="16.5" customHeight="1">
      <c r="B6" s="13"/>
      <c r="C6" s="13"/>
    </row>
    <row r="7" spans="2:6" s="1" customFormat="1" ht="30.75" customHeight="1">
      <c r="B7" s="32" t="s">
        <v>8</v>
      </c>
      <c r="C7" s="33" t="s">
        <v>9</v>
      </c>
    </row>
    <row r="8" spans="2:6" s="1" customFormat="1" ht="17">
      <c r="B8" s="48" t="s">
        <v>10</v>
      </c>
      <c r="C8" s="49"/>
    </row>
    <row r="9" spans="2:6" s="1" customFormat="1" ht="17">
      <c r="B9" s="34" t="s">
        <v>11</v>
      </c>
      <c r="C9" s="35">
        <f>Medical!I18</f>
        <v>329155</v>
      </c>
    </row>
    <row r="10" spans="2:6" s="1" customFormat="1" ht="17">
      <c r="B10" s="48" t="s">
        <v>12</v>
      </c>
      <c r="C10" s="49"/>
    </row>
    <row r="11" spans="2:6" ht="17">
      <c r="B11" s="34" t="s">
        <v>11</v>
      </c>
      <c r="C11" s="36">
        <f>'Staffing Fee'!H11</f>
        <v>48000</v>
      </c>
    </row>
    <row r="12" spans="2:6" ht="9" customHeight="1">
      <c r="B12" s="37"/>
      <c r="C12" s="38"/>
    </row>
    <row r="13" spans="2:6" ht="17">
      <c r="B13" s="39" t="s">
        <v>11</v>
      </c>
      <c r="C13" s="40">
        <f>C11+C9</f>
        <v>377155</v>
      </c>
    </row>
    <row r="14" spans="2:6" ht="17">
      <c r="B14" s="39" t="s">
        <v>13</v>
      </c>
      <c r="C14" s="40">
        <f>C13*0.06</f>
        <v>22629.3</v>
      </c>
    </row>
    <row r="15" spans="2:6" ht="16">
      <c r="B15" s="41" t="s">
        <v>14</v>
      </c>
      <c r="C15" s="42">
        <f>C13+C14</f>
        <v>399784.3</v>
      </c>
    </row>
    <row r="16" spans="2:6">
      <c r="B16" s="43" t="s">
        <v>15</v>
      </c>
    </row>
    <row r="18" spans="2:3">
      <c r="B18" s="44" t="s">
        <v>16</v>
      </c>
      <c r="C18" s="45">
        <f>C11/C13</f>
        <v>0.1272686296085164</v>
      </c>
    </row>
    <row r="20" spans="2:3" ht="16">
      <c r="B20" s="22"/>
    </row>
    <row r="21" spans="2:3">
      <c r="B21" s="46"/>
    </row>
    <row r="22" spans="2:3">
      <c r="B22" s="46"/>
    </row>
    <row r="23" spans="2:3">
      <c r="B23" s="46"/>
    </row>
    <row r="24" spans="2:3">
      <c r="B24" s="46"/>
    </row>
    <row r="25" spans="2:3">
      <c r="B25" s="46"/>
    </row>
  </sheetData>
  <mergeCells count="3">
    <mergeCell ref="B1:C1"/>
    <mergeCell ref="B8:C8"/>
    <mergeCell ref="B10:C10"/>
  </mergeCells>
  <phoneticPr fontId="15" type="noConversion"/>
  <hyperlinks>
    <hyperlink ref="C4" r:id="rId1" tooltip="mailto:johnny.fan@ubs-cn.com" xr:uid="{00000000-0004-0000-0000-000000000000}"/>
  </hyperlinks>
  <pageMargins left="0.75" right="0.75" top="1" bottom="1" header="0.3" footer="0.3"/>
  <pageSetup paperSize="9" fitToWidth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8"/>
  <sheetViews>
    <sheetView zoomScaleSheetLayoutView="80" workbookViewId="0">
      <selection activeCell="C5" sqref="C5"/>
    </sheetView>
  </sheetViews>
  <sheetFormatPr baseColWidth="10" defaultColWidth="8.83203125" defaultRowHeight="18"/>
  <cols>
    <col min="1" max="1" width="6.33203125" customWidth="1"/>
    <col min="2" max="2" width="32.6640625" style="2" customWidth="1"/>
    <col min="3" max="3" width="44.83203125" style="2" customWidth="1"/>
    <col min="4" max="4" width="19.33203125" style="2" customWidth="1"/>
    <col min="5" max="5" width="10.33203125" style="2" customWidth="1"/>
    <col min="6" max="6" width="8.83203125" style="2"/>
    <col min="7" max="7" width="11.33203125" style="2" customWidth="1"/>
    <col min="8" max="8" width="12.6640625" style="2" customWidth="1"/>
    <col min="9" max="9" width="30" style="2" customWidth="1"/>
  </cols>
  <sheetData>
    <row r="1" spans="2:9" ht="40">
      <c r="B1" s="47" t="s">
        <v>0</v>
      </c>
      <c r="C1" s="47"/>
      <c r="D1" s="4"/>
      <c r="E1" s="4"/>
      <c r="F1" s="4"/>
      <c r="G1" s="4"/>
      <c r="H1" s="4"/>
      <c r="I1" s="4"/>
    </row>
    <row r="2" spans="2:9" ht="16">
      <c r="B2" s="5" t="s">
        <v>1</v>
      </c>
      <c r="C2" s="6" t="s">
        <v>2</v>
      </c>
      <c r="D2" s="7"/>
      <c r="E2" s="8"/>
      <c r="F2" s="8"/>
      <c r="G2" s="8"/>
      <c r="H2" s="8"/>
      <c r="I2" s="8"/>
    </row>
    <row r="3" spans="2:9" ht="17">
      <c r="B3" s="5" t="s">
        <v>3</v>
      </c>
      <c r="C3" s="9" t="s">
        <v>41</v>
      </c>
      <c r="D3" s="10"/>
      <c r="E3" s="8"/>
      <c r="F3" s="8"/>
      <c r="G3" s="8"/>
      <c r="H3" s="8"/>
      <c r="I3" s="8"/>
    </row>
    <row r="4" spans="2:9" ht="16">
      <c r="B4" s="11" t="s">
        <v>4</v>
      </c>
      <c r="C4" s="27" t="s">
        <v>5</v>
      </c>
      <c r="D4" s="11"/>
      <c r="E4" s="11"/>
      <c r="F4" s="11"/>
      <c r="G4" s="11"/>
      <c r="H4" s="11"/>
      <c r="I4" s="11"/>
    </row>
    <row r="5" spans="2:9" ht="16">
      <c r="B5" s="11" t="s">
        <v>6</v>
      </c>
      <c r="C5" s="59" t="s">
        <v>42</v>
      </c>
      <c r="D5" s="11"/>
      <c r="E5" s="11"/>
      <c r="F5" s="11"/>
      <c r="G5" s="11"/>
      <c r="H5" s="11"/>
      <c r="I5" s="11"/>
    </row>
    <row r="6" spans="2:9" ht="16">
      <c r="B6" s="13"/>
      <c r="C6" s="13"/>
      <c r="D6" s="13"/>
      <c r="E6" s="13"/>
      <c r="F6" s="13"/>
      <c r="G6" s="13"/>
      <c r="H6" s="13"/>
      <c r="I6" s="13"/>
    </row>
    <row r="7" spans="2:9" ht="36">
      <c r="B7" s="14" t="s">
        <v>8</v>
      </c>
      <c r="C7" s="15" t="s">
        <v>17</v>
      </c>
      <c r="D7" s="15" t="s">
        <v>18</v>
      </c>
      <c r="E7" s="14" t="s">
        <v>19</v>
      </c>
      <c r="F7" s="14" t="s">
        <v>20</v>
      </c>
      <c r="G7" s="14" t="s">
        <v>21</v>
      </c>
      <c r="H7" s="14" t="s">
        <v>22</v>
      </c>
      <c r="I7" s="14" t="s">
        <v>23</v>
      </c>
    </row>
    <row r="8" spans="2:9" ht="16" customHeight="1">
      <c r="B8" s="55" t="s">
        <v>24</v>
      </c>
      <c r="C8" s="55"/>
      <c r="D8" s="55"/>
      <c r="E8" s="55"/>
      <c r="F8" s="55"/>
      <c r="G8" s="55"/>
      <c r="H8" s="55"/>
      <c r="I8" s="55"/>
    </row>
    <row r="9" spans="2:9" ht="17">
      <c r="B9" s="28" t="s">
        <v>25</v>
      </c>
      <c r="C9" s="28" t="s">
        <v>26</v>
      </c>
      <c r="D9" s="52">
        <v>2024</v>
      </c>
      <c r="E9" s="17">
        <v>100</v>
      </c>
      <c r="F9" s="29" t="s">
        <v>27</v>
      </c>
      <c r="G9" s="30">
        <v>35</v>
      </c>
      <c r="H9" s="20">
        <v>1</v>
      </c>
      <c r="I9" s="20">
        <f t="shared" ref="I9:I10" si="0">E9*G9*H9</f>
        <v>3500</v>
      </c>
    </row>
    <row r="10" spans="2:9" ht="17">
      <c r="B10" s="28" t="s">
        <v>28</v>
      </c>
      <c r="C10" s="28" t="s">
        <v>29</v>
      </c>
      <c r="D10" s="53"/>
      <c r="E10" s="17">
        <v>557</v>
      </c>
      <c r="F10" s="29" t="s">
        <v>27</v>
      </c>
      <c r="G10" s="30">
        <v>5</v>
      </c>
      <c r="H10" s="20">
        <v>1</v>
      </c>
      <c r="I10" s="20">
        <f t="shared" si="0"/>
        <v>2785</v>
      </c>
    </row>
    <row r="11" spans="2:9" ht="16">
      <c r="B11" s="50" t="s">
        <v>30</v>
      </c>
      <c r="C11" s="50"/>
      <c r="D11" s="50"/>
      <c r="E11" s="50"/>
      <c r="F11" s="50"/>
      <c r="G11" s="50"/>
      <c r="H11" s="50"/>
      <c r="I11" s="31">
        <f>SUM(I9:I10)</f>
        <v>6285</v>
      </c>
    </row>
    <row r="12" spans="2:9" ht="16">
      <c r="B12" s="50" t="s">
        <v>31</v>
      </c>
      <c r="C12" s="50"/>
      <c r="D12" s="50"/>
      <c r="E12" s="50"/>
      <c r="F12" s="50"/>
      <c r="G12" s="50"/>
      <c r="H12" s="50"/>
      <c r="I12" s="31">
        <f>I11*6</f>
        <v>37710</v>
      </c>
    </row>
    <row r="13" spans="2:9" ht="16" customHeight="1">
      <c r="B13" s="55" t="s">
        <v>32</v>
      </c>
      <c r="C13" s="55"/>
      <c r="D13" s="55"/>
      <c r="E13" s="55"/>
      <c r="F13" s="55"/>
      <c r="G13" s="55"/>
      <c r="H13" s="55"/>
      <c r="I13" s="55"/>
    </row>
    <row r="14" spans="2:9" ht="16" customHeight="1">
      <c r="B14" s="28" t="s">
        <v>33</v>
      </c>
      <c r="C14" s="28" t="s">
        <v>34</v>
      </c>
      <c r="D14" s="54">
        <v>2024</v>
      </c>
      <c r="E14" s="17">
        <v>657</v>
      </c>
      <c r="F14" s="29" t="s">
        <v>27</v>
      </c>
      <c r="G14" s="30">
        <v>35</v>
      </c>
      <c r="H14" s="20">
        <v>1</v>
      </c>
      <c r="I14" s="20">
        <f t="shared" ref="I14:I15" si="1">E14*G14*H14</f>
        <v>22995</v>
      </c>
    </row>
    <row r="15" spans="2:9" ht="17">
      <c r="B15" s="28" t="s">
        <v>25</v>
      </c>
      <c r="C15" s="28" t="s">
        <v>26</v>
      </c>
      <c r="D15" s="54"/>
      <c r="E15" s="17">
        <v>100</v>
      </c>
      <c r="F15" s="29" t="s">
        <v>27</v>
      </c>
      <c r="G15" s="30">
        <v>35</v>
      </c>
      <c r="H15" s="20">
        <v>1</v>
      </c>
      <c r="I15" s="20">
        <f t="shared" si="1"/>
        <v>3500</v>
      </c>
    </row>
    <row r="16" spans="2:9" ht="16">
      <c r="B16" s="50" t="s">
        <v>30</v>
      </c>
      <c r="C16" s="50"/>
      <c r="D16" s="50"/>
      <c r="E16" s="50"/>
      <c r="F16" s="50"/>
      <c r="G16" s="50"/>
      <c r="H16" s="50"/>
      <c r="I16" s="31">
        <f>SUM(I14:I15)</f>
        <v>26495</v>
      </c>
    </row>
    <row r="17" spans="2:9" ht="16">
      <c r="B17" s="50" t="s">
        <v>35</v>
      </c>
      <c r="C17" s="50"/>
      <c r="D17" s="50"/>
      <c r="E17" s="50"/>
      <c r="F17" s="50"/>
      <c r="G17" s="50"/>
      <c r="H17" s="50"/>
      <c r="I17" s="31">
        <f>I16*11</f>
        <v>291445</v>
      </c>
    </row>
    <row r="18" spans="2:9" ht="16">
      <c r="B18" s="51" t="s">
        <v>11</v>
      </c>
      <c r="C18" s="51"/>
      <c r="D18" s="51"/>
      <c r="E18" s="51"/>
      <c r="F18" s="51"/>
      <c r="G18" s="51"/>
      <c r="H18" s="51"/>
      <c r="I18" s="21">
        <f>I12+I17</f>
        <v>329155</v>
      </c>
    </row>
  </sheetData>
  <mergeCells count="10">
    <mergeCell ref="B1:C1"/>
    <mergeCell ref="B8:I8"/>
    <mergeCell ref="B11:H11"/>
    <mergeCell ref="B12:H12"/>
    <mergeCell ref="B13:I13"/>
    <mergeCell ref="B16:H16"/>
    <mergeCell ref="B17:H17"/>
    <mergeCell ref="B18:H18"/>
    <mergeCell ref="D9:D10"/>
    <mergeCell ref="D14:D15"/>
  </mergeCells>
  <phoneticPr fontId="15" type="noConversion"/>
  <hyperlinks>
    <hyperlink ref="C4" r:id="rId1" tooltip="mailto:johnny.fan@ubs-cn.com" xr:uid="{00000000-0004-0000-0100-000000000000}"/>
  </hyperlinks>
  <pageMargins left="0.7" right="0.7" top="0.75" bottom="0.75" header="0.3" footer="0.3"/>
  <pageSetup paperSize="9" scale="46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0"/>
  <sheetViews>
    <sheetView zoomScale="119" zoomScaleNormal="119" workbookViewId="0">
      <selection activeCell="D3" sqref="D3"/>
    </sheetView>
  </sheetViews>
  <sheetFormatPr baseColWidth="10" defaultColWidth="8.83203125" defaultRowHeight="18"/>
  <cols>
    <col min="1" max="1" width="5" customWidth="1"/>
    <col min="2" max="2" width="26" style="2" customWidth="1"/>
    <col min="3" max="3" width="34.6640625" style="3" customWidth="1"/>
    <col min="4" max="4" width="16.83203125" style="3" customWidth="1"/>
    <col min="5" max="5" width="11" style="2" customWidth="1"/>
    <col min="6" max="6" width="8.33203125" style="2" customWidth="1"/>
    <col min="7" max="7" width="10" style="2" customWidth="1"/>
    <col min="8" max="8" width="14.83203125" style="2" customWidth="1"/>
  </cols>
  <sheetData>
    <row r="1" spans="2:8" ht="37.5" customHeight="1">
      <c r="B1" s="47" t="s">
        <v>0</v>
      </c>
      <c r="C1" s="47"/>
      <c r="D1" s="4"/>
      <c r="E1" s="4"/>
      <c r="F1" s="4"/>
      <c r="G1" s="4"/>
      <c r="H1" s="4"/>
    </row>
    <row r="2" spans="2:8" ht="16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7">
      <c r="B3" s="5" t="s">
        <v>3</v>
      </c>
      <c r="C3" s="9" t="s">
        <v>41</v>
      </c>
      <c r="D3" s="10"/>
      <c r="E3" s="8"/>
      <c r="F3" s="8"/>
      <c r="G3" s="8"/>
      <c r="H3" s="8"/>
    </row>
    <row r="4" spans="2:8" s="1" customFormat="1" ht="16.5" customHeight="1">
      <c r="B4" s="11" t="s">
        <v>4</v>
      </c>
      <c r="C4" s="12" t="s">
        <v>5</v>
      </c>
      <c r="D4" s="11"/>
      <c r="E4" s="11"/>
      <c r="F4" s="11"/>
      <c r="G4" s="11"/>
      <c r="H4" s="11"/>
    </row>
    <row r="5" spans="2:8" s="1" customFormat="1" ht="16.5" customHeight="1">
      <c r="B5" s="11" t="s">
        <v>6</v>
      </c>
      <c r="C5" s="59" t="s">
        <v>42</v>
      </c>
      <c r="D5" s="11"/>
      <c r="E5" s="11"/>
      <c r="F5" s="11"/>
      <c r="G5" s="11"/>
      <c r="H5" s="11"/>
    </row>
    <row r="6" spans="2:8" s="1" customFormat="1" ht="16.5" customHeight="1">
      <c r="B6" s="13"/>
      <c r="C6" s="13"/>
      <c r="D6" s="13"/>
      <c r="E6" s="13"/>
      <c r="F6" s="13"/>
      <c r="G6" s="13"/>
      <c r="H6" s="13"/>
    </row>
    <row r="7" spans="2:8" s="1" customFormat="1" ht="39" customHeight="1">
      <c r="B7" s="14" t="s">
        <v>8</v>
      </c>
      <c r="C7" s="15" t="s">
        <v>17</v>
      </c>
      <c r="D7" s="15" t="s">
        <v>18</v>
      </c>
      <c r="E7" s="14" t="s">
        <v>19</v>
      </c>
      <c r="F7" s="14" t="s">
        <v>20</v>
      </c>
      <c r="G7" s="14" t="s">
        <v>21</v>
      </c>
      <c r="H7" s="14" t="s">
        <v>23</v>
      </c>
    </row>
    <row r="8" spans="2:8" ht="33.75" customHeight="1">
      <c r="B8" s="56" t="s">
        <v>36</v>
      </c>
      <c r="C8" s="57"/>
      <c r="D8" s="57"/>
      <c r="E8" s="57"/>
      <c r="F8" s="57"/>
      <c r="G8" s="57"/>
      <c r="H8" s="57"/>
    </row>
    <row r="9" spans="2:8" ht="15">
      <c r="B9" s="16" t="s">
        <v>37</v>
      </c>
      <c r="C9" s="58" t="s">
        <v>38</v>
      </c>
      <c r="D9" s="54">
        <v>2024</v>
      </c>
      <c r="E9" s="17">
        <v>400</v>
      </c>
      <c r="F9" s="18" t="s">
        <v>39</v>
      </c>
      <c r="G9" s="19">
        <v>80</v>
      </c>
      <c r="H9" s="20">
        <f>E9*G9</f>
        <v>32000</v>
      </c>
    </row>
    <row r="10" spans="2:8" ht="15">
      <c r="B10" s="16" t="s">
        <v>40</v>
      </c>
      <c r="C10" s="58"/>
      <c r="D10" s="54"/>
      <c r="E10" s="17">
        <v>250</v>
      </c>
      <c r="F10" s="18" t="s">
        <v>39</v>
      </c>
      <c r="G10" s="19">
        <v>64</v>
      </c>
      <c r="H10" s="20">
        <f>E10*G10</f>
        <v>16000</v>
      </c>
    </row>
    <row r="11" spans="2:8" ht="16">
      <c r="B11" s="51" t="s">
        <v>11</v>
      </c>
      <c r="C11" s="51"/>
      <c r="D11" s="51"/>
      <c r="E11" s="51"/>
      <c r="F11" s="51"/>
      <c r="G11" s="51"/>
      <c r="H11" s="21">
        <f>SUM(H9:H10)</f>
        <v>48000</v>
      </c>
    </row>
    <row r="15" spans="2:8">
      <c r="B15" s="22"/>
      <c r="C15" s="23"/>
      <c r="D15" s="23"/>
      <c r="E15" s="24"/>
    </row>
    <row r="16" spans="2:8">
      <c r="B16" s="6"/>
      <c r="C16" s="25"/>
      <c r="D16" s="25"/>
      <c r="E16" s="26"/>
    </row>
    <row r="17" spans="2:5">
      <c r="B17" s="6"/>
      <c r="C17" s="25"/>
      <c r="D17" s="25"/>
      <c r="E17" s="26"/>
    </row>
    <row r="18" spans="2:5">
      <c r="B18" s="6"/>
      <c r="C18" s="25"/>
      <c r="D18" s="25"/>
      <c r="E18" s="26"/>
    </row>
    <row r="19" spans="2:5">
      <c r="B19" s="6"/>
      <c r="C19" s="25"/>
      <c r="D19" s="25"/>
      <c r="E19" s="26"/>
    </row>
    <row r="20" spans="2:5">
      <c r="B20" s="6"/>
      <c r="C20" s="9"/>
      <c r="D20" s="9"/>
      <c r="E20" s="26"/>
    </row>
  </sheetData>
  <mergeCells count="5">
    <mergeCell ref="B1:C1"/>
    <mergeCell ref="B8:H8"/>
    <mergeCell ref="B11:G11"/>
    <mergeCell ref="C9:C10"/>
    <mergeCell ref="D9:D10"/>
  </mergeCells>
  <phoneticPr fontId="15" type="noConversion"/>
  <hyperlinks>
    <hyperlink ref="C4" r:id="rId1" tooltip="mailto:johnny.fan@ubs-cn.com" xr:uid="{00000000-0004-0000-0200-000000000000}"/>
  </hyperlinks>
  <pageMargins left="0.75" right="0.75" top="1" bottom="1" header="0.3" footer="0.3"/>
  <pageSetup paperSize="9" scale="6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Summary</vt:lpstr>
      <vt:lpstr>Medical</vt:lpstr>
      <vt:lpstr>Staffing Fee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Microsoft Office User</cp:lastModifiedBy>
  <cp:lastPrinted>2023-02-24T07:00:00Z</cp:lastPrinted>
  <dcterms:created xsi:type="dcterms:W3CDTF">2016-06-29T09:42:00Z</dcterms:created>
  <dcterms:modified xsi:type="dcterms:W3CDTF">2024-05-10T06:19:41Z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FD7FB4841EBD49C2BF8173329EE464CE_13</vt:lpwstr>
  </property>
</Properties>
</file>