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5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H14" i="3" l="1"/>
  <c r="H27" i="3" l="1"/>
  <c r="H20" i="3"/>
  <c r="H18" i="3" l="1"/>
  <c r="H26" i="3" l="1"/>
  <c r="B7" i="3" l="1"/>
  <c r="B6" i="3"/>
  <c r="H22" i="3"/>
  <c r="H23" i="3" l="1"/>
  <c r="C6" i="3" s="1"/>
  <c r="B4" i="3" l="1"/>
  <c r="H15" i="3" l="1"/>
  <c r="H25" i="3" l="1"/>
  <c r="H19" i="3"/>
  <c r="H16" i="3"/>
  <c r="H28" i="3" s="1"/>
  <c r="H30" i="3" s="1"/>
  <c r="H32" i="3" s="1"/>
  <c r="C5" i="3" l="1"/>
  <c r="B8" i="3"/>
  <c r="B5" i="3"/>
  <c r="C7" i="3"/>
  <c r="C4" i="3" l="1"/>
  <c r="C8" i="3" l="1"/>
  <c r="C9" i="3" s="1"/>
</calcChain>
</file>

<file path=xl/comments1.xml><?xml version="1.0" encoding="utf-8"?>
<comments xmlns="http://schemas.openxmlformats.org/spreadsheetml/2006/main">
  <authors>
    <author>作者</author>
  </authors>
  <commentList>
    <comment ref="D12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2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<sst xmlns="http://schemas.openxmlformats.org/spreadsheetml/2006/main" count="56" uniqueCount="50">
  <si>
    <t>Quotation Summary 报价总表</t>
    <phoneticPr fontId="4" type="noConversion"/>
  </si>
  <si>
    <t xml:space="preserve">Agency: </t>
    <phoneticPr fontId="4" type="noConversion"/>
  </si>
  <si>
    <t>UBS</t>
    <phoneticPr fontId="4" type="noConversion"/>
  </si>
  <si>
    <t>Item</t>
  </si>
  <si>
    <t>Descripation</t>
    <phoneticPr fontId="4" type="noConversion"/>
  </si>
  <si>
    <t>Price</t>
    <phoneticPr fontId="4" type="noConversion"/>
  </si>
  <si>
    <t>Total Amount</t>
    <phoneticPr fontId="4" type="noConversion"/>
  </si>
  <si>
    <t>报价明细表 Quotation Breakdown</t>
    <phoneticPr fontId="4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</si>
  <si>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</si>
  <si>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</si>
  <si>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</si>
  <si>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</si>
  <si>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</si>
  <si>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</si>
  <si>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4" type="noConversion"/>
  </si>
  <si>
    <t>1-1</t>
    <phoneticPr fontId="4" type="noConversion"/>
  </si>
  <si>
    <t>Total</t>
    <phoneticPr fontId="4" type="noConversion"/>
  </si>
  <si>
    <t>合计</t>
    <phoneticPr fontId="4" type="noConversion"/>
  </si>
  <si>
    <t>税 Tax</t>
  </si>
  <si>
    <t>Total</t>
  </si>
  <si>
    <t>医学编辑</t>
    <phoneticPr fontId="4" type="noConversion"/>
  </si>
  <si>
    <t>时</t>
    <phoneticPr fontId="4" type="noConversion"/>
  </si>
  <si>
    <t>3-1</t>
    <phoneticPr fontId="4" type="noConversion"/>
  </si>
  <si>
    <t xml:space="preserve"> </t>
    <phoneticPr fontId="3" type="noConversion"/>
  </si>
  <si>
    <t>1-2</t>
    <phoneticPr fontId="3" type="noConversion"/>
  </si>
  <si>
    <t>微信后台/公众号后台（不同后台）的留言审核和回复</t>
    <phoneticPr fontId="3" type="noConversion"/>
  </si>
  <si>
    <t>项目管理</t>
    <phoneticPr fontId="4" type="noConversion"/>
  </si>
  <si>
    <t>3-2</t>
  </si>
  <si>
    <t>时</t>
    <phoneticPr fontId="3" type="noConversion"/>
  </si>
  <si>
    <t>微信后台/公众号后台日常运维</t>
    <phoneticPr fontId="4" type="noConversion"/>
  </si>
  <si>
    <t>SA Rate Card Price</t>
  </si>
  <si>
    <t>分钟</t>
    <phoneticPr fontId="3" type="noConversion"/>
  </si>
  <si>
    <t>后期剪辑</t>
    <phoneticPr fontId="4" type="noConversion"/>
  </si>
  <si>
    <t>3条30s内视频</t>
    <phoneticPr fontId="3" type="noConversion"/>
  </si>
  <si>
    <t>视频添加字幕</t>
    <phoneticPr fontId="3" type="noConversion"/>
  </si>
  <si>
    <t>视频文件编辑/视频较色/虚化处理</t>
    <phoneticPr fontId="3" type="noConversion"/>
  </si>
  <si>
    <t>秒</t>
    <phoneticPr fontId="3" type="noConversion"/>
  </si>
  <si>
    <t>微信推送内容</t>
    <phoneticPr fontId="4" type="noConversion"/>
  </si>
  <si>
    <t>客户经理</t>
    <phoneticPr fontId="3" type="noConversion"/>
  </si>
  <si>
    <t>2-2</t>
  </si>
  <si>
    <t>2-1</t>
  </si>
  <si>
    <t>微信推送长图文</t>
  </si>
  <si>
    <t>篇</t>
  </si>
  <si>
    <t>医学总监</t>
  </si>
  <si>
    <t>时</t>
  </si>
  <si>
    <t>3-1</t>
    <phoneticPr fontId="3" type="noConversion"/>
  </si>
  <si>
    <t>包括内容撰写，含排版，设计及完稿，一图读懂，每2周1期，共6期</t>
    <phoneticPr fontId="3" type="noConversion"/>
  </si>
  <si>
    <t>医学总监，文章撰写支持</t>
    <phoneticPr fontId="3" type="noConversion"/>
  </si>
  <si>
    <t>微信后台/公众号后台（不同后台）医学专业性问题整理为FAQ，并编辑回复，10题每套，每套医学编辑工作2小时，预估30套</t>
    <phoneticPr fontId="4" type="noConversion"/>
  </si>
  <si>
    <t>季度报告制作，包含：加粉进度，内容阅读数分析，建议下一步内容制作方向等，一季度，共1份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</si>
</sst>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);[Red]\(#,##0.00\)"/>
    <numFmt numFmtId="177" formatCode="0_);\(0\)"/>
  </numFmts>
  <fonts count="1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i/>
      <sz val="1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2"/>
      <color theme="1"/>
      <name val="宋体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>
      <alignment vertical="center"/>
    </xf>
    <xf numFmtId="0" fontId="11" fillId="0" borderId="0">
      <alignment vertical="top"/>
    </xf>
    <xf numFmtId="43" fontId="1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5" fillId="0" borderId="0" xfId="1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0" fontId="12" fillId="7" borderId="3" xfId="2" applyFont="1" applyFill="1" applyBorder="1" applyAlignment="1">
      <alignment vertical="center"/>
    </xf>
    <xf numFmtId="0" fontId="12" fillId="7" borderId="1" xfId="2" applyFont="1" applyFill="1" applyBorder="1" applyAlignment="1">
      <alignment horizontal="left" vertical="center"/>
    </xf>
    <xf numFmtId="0" fontId="13" fillId="8" borderId="1" xfId="0" applyFont="1" applyFill="1" applyBorder="1" applyAlignment="1">
      <alignment vertical="center"/>
    </xf>
    <xf numFmtId="176" fontId="13" fillId="8" borderId="1" xfId="0" applyNumberFormat="1" applyFont="1" applyFill="1" applyBorder="1" applyAlignment="1">
      <alignment vertical="center"/>
    </xf>
    <xf numFmtId="0" fontId="14" fillId="0" borderId="3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9" fontId="12" fillId="7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0" fillId="4" borderId="0" xfId="0" applyFill="1"/>
    <xf numFmtId="0" fontId="13" fillId="4" borderId="9" xfId="2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4" xfId="2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0" fillId="0" borderId="0" xfId="0" applyBorder="1"/>
    <xf numFmtId="0" fontId="13" fillId="4" borderId="1" xfId="2" applyFont="1" applyFill="1" applyBorder="1" applyAlignment="1">
      <alignment horizontal="center" vertical="center"/>
    </xf>
    <xf numFmtId="40" fontId="13" fillId="0" borderId="1" xfId="0" applyNumberFormat="1" applyFont="1" applyFill="1" applyBorder="1" applyAlignment="1">
      <alignment horizontal="center" vertical="center"/>
    </xf>
    <xf numFmtId="177" fontId="10" fillId="10" borderId="1" xfId="0" applyNumberFormat="1" applyFont="1" applyFill="1" applyBorder="1" applyAlignment="1">
      <alignment horizontal="center" vertical="center" wrapText="1"/>
    </xf>
    <xf numFmtId="40" fontId="13" fillId="8" borderId="1" xfId="0" applyNumberFormat="1" applyFont="1" applyFill="1" applyBorder="1" applyAlignment="1">
      <alignment horizontal="right" vertical="center"/>
    </xf>
    <xf numFmtId="49" fontId="13" fillId="0" borderId="5" xfId="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0" fillId="4" borderId="0" xfId="0" applyFill="1"/>
    <xf numFmtId="0" fontId="13" fillId="4" borderId="1" xfId="0" applyFont="1" applyFill="1" applyBorder="1" applyAlignment="1">
      <alignment horizontal="center" vertical="center"/>
    </xf>
    <xf numFmtId="0" fontId="13" fillId="4" borderId="6" xfId="2" applyFont="1" applyFill="1" applyBorder="1" applyAlignment="1">
      <alignment horizontal="left" vertical="center"/>
    </xf>
    <xf numFmtId="0" fontId="13" fillId="4" borderId="4" xfId="2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40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13" fillId="0" borderId="1" xfId="0" applyFont="1" applyBorder="1" applyAlignment="1">
      <alignment horizontal="right" vertical="center"/>
    </xf>
    <xf numFmtId="0" fontId="12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13" fillId="0" borderId="3" xfId="2" applyNumberFormat="1" applyFont="1" applyFill="1" applyBorder="1" applyAlignment="1">
      <alignment horizontal="right" vertical="center"/>
    </xf>
    <xf numFmtId="49" fontId="13" fillId="0" borderId="6" xfId="2" applyNumberFormat="1" applyFont="1" applyFill="1" applyBorder="1" applyAlignment="1">
      <alignment horizontal="right" vertical="center"/>
    </xf>
    <xf numFmtId="49" fontId="13" fillId="0" borderId="4" xfId="2" applyNumberFormat="1" applyFont="1" applyFill="1" applyBorder="1" applyAlignment="1">
      <alignment horizontal="right" vertical="center"/>
    </xf>
    <xf numFmtId="0" fontId="13" fillId="4" borderId="5" xfId="2" applyFont="1" applyFill="1" applyBorder="1" applyAlignment="1">
      <alignment horizontal="left" vertical="center"/>
    </xf>
    <xf numFmtId="0" fontId="13" fillId="4" borderId="11" xfId="2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</cellXfs>
  <cellStyles count="9">
    <cellStyle name="Normal 3" xfId="6"/>
    <cellStyle name="常规" xfId="0" builtinId="0"/>
    <cellStyle name="常规 2" xfId="2"/>
    <cellStyle name="千位分隔" xfId="1" builtinId="3"/>
    <cellStyle name="千位分隔 2" xfId="3"/>
    <cellStyle name="千位分隔 2 2" xfId="5"/>
    <cellStyle name="千位分隔 2 3" xfId="8"/>
    <cellStyle name="千位分隔 3" xfId="4"/>
    <cellStyle name="千位分隔 4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tabSelected="1" topLeftCell="A10" zoomScale="90" zoomScaleNormal="90" workbookViewId="0">
      <selection activeCell="D34" sqref="D34"/>
    </sheetView>
  </sheetViews>
  <sheetFormatPr defaultRowHeight="13.5" x14ac:dyDescent="0.15"/>
  <cols>
    <col min="1" max="1" width="16" customWidth="1"/>
    <col min="2" max="2" width="36.625" bestFit="1" customWidth="1"/>
    <col min="3" max="3" width="69.75" customWidth="1"/>
    <col min="5" max="6" width="9.125" bestFit="1" customWidth="1"/>
    <col min="7" max="7" width="12.125" bestFit="1" customWidth="1"/>
    <col min="8" max="8" width="15.375" bestFit="1" customWidth="1"/>
    <col min="9" max="9" width="14.75" customWidth="1"/>
  </cols>
  <sheetData>
    <row r="1" spans="1:9" ht="22.5" x14ac:dyDescent="0.15">
      <c r="A1" s="71" t="s">
        <v>0</v>
      </c>
      <c r="B1" s="71"/>
      <c r="C1" s="71"/>
      <c r="D1" s="1"/>
      <c r="E1" s="2"/>
      <c r="F1" s="2"/>
      <c r="G1" s="3"/>
      <c r="H1" s="3"/>
    </row>
    <row r="2" spans="1:9" ht="20.25" x14ac:dyDescent="0.15">
      <c r="A2" s="4"/>
      <c r="B2" s="5" t="s">
        <v>1</v>
      </c>
      <c r="C2" s="6" t="s">
        <v>2</v>
      </c>
      <c r="D2" s="7"/>
      <c r="E2" s="2"/>
      <c r="F2" s="2"/>
      <c r="G2" s="3"/>
      <c r="H2" s="3"/>
    </row>
    <row r="3" spans="1:9" ht="21" x14ac:dyDescent="0.15">
      <c r="A3" s="8" t="s">
        <v>3</v>
      </c>
      <c r="B3" s="8" t="s">
        <v>4</v>
      </c>
      <c r="C3" s="8" t="s">
        <v>5</v>
      </c>
      <c r="D3" s="7"/>
      <c r="E3" s="2"/>
      <c r="F3" s="2"/>
      <c r="G3" s="3"/>
      <c r="H3" s="3"/>
    </row>
    <row r="4" spans="1:9" ht="20.25" x14ac:dyDescent="0.15">
      <c r="A4" s="9">
        <v>1</v>
      </c>
      <c r="B4" s="10" t="str">
        <f>B13</f>
        <v>微信后台/公众号后台日常运维</v>
      </c>
      <c r="C4" s="11">
        <f>H16</f>
        <v>46830</v>
      </c>
      <c r="D4" s="7"/>
      <c r="E4" s="2"/>
      <c r="F4" s="2"/>
      <c r="G4" s="3"/>
      <c r="H4" s="3"/>
    </row>
    <row r="5" spans="1:9" ht="20.25" x14ac:dyDescent="0.15">
      <c r="A5" s="9">
        <v>2</v>
      </c>
      <c r="B5" s="10" t="str">
        <f>B17</f>
        <v>微信推送内容</v>
      </c>
      <c r="C5" s="11">
        <f>H20</f>
        <v>41568</v>
      </c>
      <c r="D5" s="7"/>
      <c r="E5" s="2"/>
      <c r="F5" s="2"/>
      <c r="G5" s="3"/>
      <c r="H5" s="3"/>
    </row>
    <row r="6" spans="1:9" ht="20.25" x14ac:dyDescent="0.15">
      <c r="A6" s="9">
        <v>3</v>
      </c>
      <c r="B6" s="10" t="str">
        <f>B21</f>
        <v>项目管理</v>
      </c>
      <c r="C6" s="11">
        <f>H23</f>
        <v>3345</v>
      </c>
      <c r="D6" s="7"/>
      <c r="E6" s="2"/>
      <c r="F6" s="2"/>
      <c r="G6" s="3"/>
      <c r="H6" s="3"/>
    </row>
    <row r="7" spans="1:9" s="48" customFormat="1" ht="20.25" x14ac:dyDescent="0.15">
      <c r="A7" s="51">
        <v>4</v>
      </c>
      <c r="B7" s="52" t="str">
        <f>B24</f>
        <v>后期剪辑</v>
      </c>
      <c r="C7" s="11">
        <f>H27</f>
        <v>2940</v>
      </c>
      <c r="D7" s="50"/>
      <c r="E7" s="49"/>
      <c r="F7" s="49"/>
      <c r="G7" s="3"/>
      <c r="H7" s="3"/>
    </row>
    <row r="8" spans="1:9" ht="20.25" x14ac:dyDescent="0.15">
      <c r="A8" s="51">
        <v>5</v>
      </c>
      <c r="B8" s="10" t="str">
        <f>B29</f>
        <v>税 Tax</v>
      </c>
      <c r="C8" s="12">
        <f>H30</f>
        <v>5680.98</v>
      </c>
      <c r="D8" s="7"/>
      <c r="E8" s="2"/>
      <c r="F8" s="2"/>
      <c r="G8" s="3"/>
      <c r="H8" s="3"/>
    </row>
    <row r="9" spans="1:9" ht="20.25" x14ac:dyDescent="0.15">
      <c r="A9" s="13"/>
      <c r="B9" s="10" t="s">
        <v>6</v>
      </c>
      <c r="C9" s="12">
        <f>SUM(C4:C8)</f>
        <v>100363.98</v>
      </c>
      <c r="D9" s="7"/>
      <c r="E9" s="2"/>
      <c r="F9" s="2"/>
      <c r="G9" s="3"/>
      <c r="H9" s="3"/>
    </row>
    <row r="10" spans="1:9" ht="16.5" x14ac:dyDescent="0.15">
      <c r="A10" s="14"/>
      <c r="B10" s="15"/>
      <c r="C10" s="15"/>
      <c r="D10" s="16"/>
      <c r="E10" s="2"/>
      <c r="F10" s="2"/>
      <c r="G10" s="3"/>
      <c r="H10" s="3"/>
    </row>
    <row r="11" spans="1:9" ht="22.5" x14ac:dyDescent="0.15">
      <c r="A11" s="72" t="s">
        <v>7</v>
      </c>
      <c r="B11" s="72"/>
      <c r="C11" s="72"/>
      <c r="D11" s="17"/>
      <c r="E11" s="78"/>
      <c r="F11" s="78"/>
      <c r="G11" s="78"/>
      <c r="H11" s="78"/>
    </row>
    <row r="12" spans="1:9" ht="36" x14ac:dyDescent="0.15">
      <c r="A12" s="18" t="s">
        <v>8</v>
      </c>
      <c r="B12" s="79" t="s">
        <v>9</v>
      </c>
      <c r="C12" s="80"/>
      <c r="D12" s="18" t="s">
        <v>10</v>
      </c>
      <c r="E12" s="19" t="s">
        <v>11</v>
      </c>
      <c r="F12" s="19" t="s">
        <v>12</v>
      </c>
      <c r="G12" s="20" t="s">
        <v>13</v>
      </c>
      <c r="H12" s="19" t="s">
        <v>14</v>
      </c>
      <c r="I12" s="57" t="s">
        <v>30</v>
      </c>
    </row>
    <row r="13" spans="1:9" ht="18" x14ac:dyDescent="0.15">
      <c r="A13" s="21">
        <v>1</v>
      </c>
      <c r="B13" s="22" t="s">
        <v>29</v>
      </c>
      <c r="C13" s="23"/>
      <c r="D13" s="23"/>
      <c r="E13" s="24"/>
      <c r="F13" s="24"/>
      <c r="G13" s="25"/>
      <c r="H13" s="25"/>
      <c r="I13" s="58"/>
    </row>
    <row r="14" spans="1:9" ht="41.25" customHeight="1" x14ac:dyDescent="0.15">
      <c r="A14" s="47" t="s">
        <v>15</v>
      </c>
      <c r="B14" s="53" t="s">
        <v>20</v>
      </c>
      <c r="C14" s="45" t="s">
        <v>48</v>
      </c>
      <c r="D14" s="27" t="s">
        <v>21</v>
      </c>
      <c r="E14" s="42">
        <v>2</v>
      </c>
      <c r="F14" s="42">
        <v>30</v>
      </c>
      <c r="G14" s="43">
        <v>446</v>
      </c>
      <c r="H14" s="43">
        <f>G14*E14*F14</f>
        <v>26760</v>
      </c>
      <c r="I14" s="66">
        <v>446</v>
      </c>
    </row>
    <row r="15" spans="1:9" ht="18.75" customHeight="1" x14ac:dyDescent="0.15">
      <c r="A15" s="47" t="s">
        <v>24</v>
      </c>
      <c r="B15" s="53" t="s">
        <v>38</v>
      </c>
      <c r="C15" s="44" t="s">
        <v>25</v>
      </c>
      <c r="D15" s="27" t="s">
        <v>21</v>
      </c>
      <c r="E15" s="42">
        <v>1</v>
      </c>
      <c r="F15" s="42">
        <v>90</v>
      </c>
      <c r="G15" s="43">
        <v>223</v>
      </c>
      <c r="H15" s="43">
        <f>G15*E15*F15</f>
        <v>20070</v>
      </c>
      <c r="I15" s="66">
        <v>223</v>
      </c>
    </row>
    <row r="16" spans="1:9" ht="17.25" x14ac:dyDescent="0.15">
      <c r="A16" s="73" t="s">
        <v>16</v>
      </c>
      <c r="B16" s="74"/>
      <c r="C16" s="74"/>
      <c r="D16" s="75"/>
      <c r="E16" s="55"/>
      <c r="F16" s="55"/>
      <c r="G16" s="43"/>
      <c r="H16" s="43">
        <f>SUM(H14:H15)</f>
        <v>46830</v>
      </c>
      <c r="I16" s="66"/>
    </row>
    <row r="17" spans="1:10" ht="18" x14ac:dyDescent="0.15">
      <c r="A17" s="21">
        <v>2</v>
      </c>
      <c r="B17" s="22" t="s">
        <v>37</v>
      </c>
      <c r="C17" s="23"/>
      <c r="D17" s="23"/>
      <c r="E17" s="37"/>
      <c r="F17" s="37"/>
      <c r="G17" s="38"/>
      <c r="H17" s="38"/>
      <c r="I17" s="38"/>
    </row>
    <row r="18" spans="1:10" s="48" customFormat="1" ht="17.25" x14ac:dyDescent="0.15">
      <c r="A18" s="59" t="s">
        <v>40</v>
      </c>
      <c r="B18" s="26" t="s">
        <v>41</v>
      </c>
      <c r="C18" s="60" t="s">
        <v>46</v>
      </c>
      <c r="D18" s="65" t="s">
        <v>42</v>
      </c>
      <c r="E18" s="40">
        <v>1</v>
      </c>
      <c r="F18" s="40">
        <v>6</v>
      </c>
      <c r="G18" s="41">
        <v>4464</v>
      </c>
      <c r="H18" s="41">
        <f>E18*F18*G18</f>
        <v>26784</v>
      </c>
      <c r="I18" s="66">
        <v>4464</v>
      </c>
    </row>
    <row r="19" spans="1:10" ht="20.25" customHeight="1" x14ac:dyDescent="0.15">
      <c r="A19" s="59" t="s">
        <v>39</v>
      </c>
      <c r="B19" s="26" t="s">
        <v>43</v>
      </c>
      <c r="C19" s="60" t="s">
        <v>47</v>
      </c>
      <c r="D19" s="27" t="s">
        <v>44</v>
      </c>
      <c r="E19" s="42">
        <v>4</v>
      </c>
      <c r="F19" s="42">
        <v>6</v>
      </c>
      <c r="G19" s="43">
        <v>616</v>
      </c>
      <c r="H19" s="43">
        <f>G19*F19*E19</f>
        <v>14784</v>
      </c>
      <c r="I19" s="66">
        <v>616</v>
      </c>
    </row>
    <row r="20" spans="1:10" ht="17.25" x14ac:dyDescent="0.15">
      <c r="A20" s="73" t="s">
        <v>16</v>
      </c>
      <c r="B20" s="74"/>
      <c r="C20" s="74"/>
      <c r="D20" s="75"/>
      <c r="E20" s="55"/>
      <c r="F20" s="55"/>
      <c r="G20" s="43"/>
      <c r="H20" s="43">
        <f>SUM(H18:H19)</f>
        <v>41568</v>
      </c>
      <c r="I20" s="67"/>
    </row>
    <row r="21" spans="1:10" ht="18" x14ac:dyDescent="0.15">
      <c r="A21" s="21">
        <v>3</v>
      </c>
      <c r="B21" s="22" t="s">
        <v>26</v>
      </c>
      <c r="C21" s="23"/>
      <c r="D21" s="23"/>
      <c r="E21" s="37"/>
      <c r="F21" s="37"/>
      <c r="G21" s="38"/>
      <c r="H21" s="38"/>
      <c r="I21" s="38"/>
    </row>
    <row r="22" spans="1:10" ht="38.25" customHeight="1" x14ac:dyDescent="0.15">
      <c r="A22" s="59" t="s">
        <v>45</v>
      </c>
      <c r="B22" s="53" t="s">
        <v>38</v>
      </c>
      <c r="C22" s="60" t="s">
        <v>49</v>
      </c>
      <c r="D22" s="46" t="s">
        <v>28</v>
      </c>
      <c r="E22" s="40">
        <v>15</v>
      </c>
      <c r="F22" s="40">
        <v>1</v>
      </c>
      <c r="G22" s="56">
        <v>223</v>
      </c>
      <c r="H22" s="43">
        <f t="shared" ref="H22" si="0">E22*F22*G22</f>
        <v>3345</v>
      </c>
      <c r="I22" s="66">
        <v>223</v>
      </c>
    </row>
    <row r="23" spans="1:10" ht="17.25" x14ac:dyDescent="0.15">
      <c r="A23" s="73" t="s">
        <v>16</v>
      </c>
      <c r="B23" s="74"/>
      <c r="C23" s="74"/>
      <c r="D23" s="75"/>
      <c r="E23" s="55"/>
      <c r="F23" s="55"/>
      <c r="G23" s="43"/>
      <c r="H23" s="43">
        <f>SUM(H22:H22)</f>
        <v>3345</v>
      </c>
      <c r="I23" s="67"/>
    </row>
    <row r="24" spans="1:10" ht="18" x14ac:dyDescent="0.15">
      <c r="A24" s="21">
        <v>4</v>
      </c>
      <c r="B24" s="22" t="s">
        <v>32</v>
      </c>
      <c r="C24" s="23"/>
      <c r="D24" s="23"/>
      <c r="E24" s="37"/>
      <c r="F24" s="37"/>
      <c r="G24" s="38"/>
      <c r="H24" s="38"/>
      <c r="I24" s="38"/>
    </row>
    <row r="25" spans="1:10" s="35" customFormat="1" ht="17.25" x14ac:dyDescent="0.15">
      <c r="A25" s="59" t="s">
        <v>22</v>
      </c>
      <c r="B25" s="76" t="s">
        <v>33</v>
      </c>
      <c r="C25" s="64" t="s">
        <v>34</v>
      </c>
      <c r="D25" s="36" t="s">
        <v>31</v>
      </c>
      <c r="E25" s="62">
        <v>0.5</v>
      </c>
      <c r="F25" s="62">
        <v>3</v>
      </c>
      <c r="G25" s="39">
        <v>800</v>
      </c>
      <c r="H25" s="39">
        <f>G25*F25*E25</f>
        <v>1200</v>
      </c>
      <c r="I25" s="66">
        <v>800</v>
      </c>
      <c r="J25" s="35" t="s">
        <v>23</v>
      </c>
    </row>
    <row r="26" spans="1:10" s="61" customFormat="1" ht="17.25" x14ac:dyDescent="0.15">
      <c r="A26" s="59" t="s">
        <v>27</v>
      </c>
      <c r="B26" s="77"/>
      <c r="C26" s="63" t="s">
        <v>35</v>
      </c>
      <c r="D26" s="55" t="s">
        <v>36</v>
      </c>
      <c r="E26" s="62">
        <v>1</v>
      </c>
      <c r="F26" s="62">
        <v>3</v>
      </c>
      <c r="G26" s="39">
        <v>580</v>
      </c>
      <c r="H26" s="39">
        <f>G26*F26*E26</f>
        <v>1740</v>
      </c>
      <c r="I26" s="66">
        <v>580</v>
      </c>
    </row>
    <row r="27" spans="1:10" ht="17.25" x14ac:dyDescent="0.15">
      <c r="A27" s="73" t="s">
        <v>16</v>
      </c>
      <c r="B27" s="74"/>
      <c r="C27" s="74"/>
      <c r="D27" s="75"/>
      <c r="E27" s="55"/>
      <c r="F27" s="55"/>
      <c r="G27" s="43"/>
      <c r="H27" s="43">
        <f>SUM(H25:H26)</f>
        <v>2940</v>
      </c>
      <c r="I27" s="67"/>
    </row>
    <row r="28" spans="1:10" ht="17.25" x14ac:dyDescent="0.15">
      <c r="A28" s="81" t="s">
        <v>17</v>
      </c>
      <c r="B28" s="82"/>
      <c r="C28" s="82"/>
      <c r="D28" s="83"/>
      <c r="E28" s="40"/>
      <c r="F28" s="40"/>
      <c r="G28" s="41"/>
      <c r="H28" s="41">
        <f>H23+H20+H16+H27</f>
        <v>94683</v>
      </c>
      <c r="I28" s="67"/>
    </row>
    <row r="29" spans="1:10" ht="18" x14ac:dyDescent="0.15">
      <c r="A29" s="28">
        <v>5</v>
      </c>
      <c r="B29" s="29" t="s">
        <v>18</v>
      </c>
      <c r="C29" s="30">
        <v>0.06</v>
      </c>
      <c r="D29" s="29"/>
      <c r="E29" s="37"/>
      <c r="F29" s="37"/>
      <c r="G29" s="38"/>
      <c r="H29" s="38"/>
      <c r="I29" s="38"/>
    </row>
    <row r="30" spans="1:10" ht="17.25" x14ac:dyDescent="0.15">
      <c r="A30" s="68" t="s">
        <v>19</v>
      </c>
      <c r="B30" s="68"/>
      <c r="C30" s="68"/>
      <c r="D30" s="68"/>
      <c r="E30" s="42"/>
      <c r="F30" s="42"/>
      <c r="G30" s="43"/>
      <c r="H30" s="43">
        <f>H28*C29</f>
        <v>5680.98</v>
      </c>
      <c r="I30" s="67"/>
    </row>
    <row r="31" spans="1:10" ht="18" x14ac:dyDescent="0.15">
      <c r="A31" s="69"/>
      <c r="B31" s="69"/>
      <c r="C31" s="69"/>
      <c r="D31" s="69"/>
      <c r="E31" s="37"/>
      <c r="F31" s="37"/>
      <c r="G31" s="38"/>
      <c r="H31" s="38"/>
      <c r="I31" s="38"/>
    </row>
    <row r="32" spans="1:10" ht="18" x14ac:dyDescent="0.15">
      <c r="A32" s="70" t="s">
        <v>6</v>
      </c>
      <c r="B32" s="70"/>
      <c r="C32" s="70"/>
      <c r="D32" s="70"/>
      <c r="E32" s="42"/>
      <c r="F32" s="42"/>
      <c r="G32" s="43"/>
      <c r="H32" s="41">
        <f>H30+H28</f>
        <v>100363.98</v>
      </c>
      <c r="I32" s="67"/>
    </row>
    <row r="33" spans="1:8" ht="17.25" x14ac:dyDescent="0.15">
      <c r="A33" s="31"/>
      <c r="B33" s="31"/>
      <c r="C33" s="32"/>
      <c r="D33" s="31"/>
      <c r="E33" s="33"/>
      <c r="F33" s="33"/>
      <c r="G33" s="34"/>
      <c r="H33" s="34"/>
    </row>
    <row r="37" spans="1:8" x14ac:dyDescent="0.15">
      <c r="G37" s="54"/>
    </row>
    <row r="38" spans="1:8" x14ac:dyDescent="0.15">
      <c r="G38" s="54"/>
    </row>
  </sheetData>
  <mergeCells count="13">
    <mergeCell ref="E11:H11"/>
    <mergeCell ref="B12:C12"/>
    <mergeCell ref="A16:D16"/>
    <mergeCell ref="A23:D23"/>
    <mergeCell ref="A28:D28"/>
    <mergeCell ref="A20:D20"/>
    <mergeCell ref="A30:D30"/>
    <mergeCell ref="A31:D31"/>
    <mergeCell ref="A32:D32"/>
    <mergeCell ref="A1:C1"/>
    <mergeCell ref="A11:C11"/>
    <mergeCell ref="A27:D27"/>
    <mergeCell ref="B25:B26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2020-12-14T04:04:45Z</dcterms:modified>
</cp:coreProperties>
</file>