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50"/>
  </bookViews>
  <sheets>
    <sheet name="U300" sheetId="3" r:id="rId1"/>
    <sheet name="来优时" sheetId="4" r:id="rId2"/>
  </sheets>
  <calcPr calcId="152511" concurrentCalc="0"/>
</workbook>
</file>

<file path=xl/calcChain.xml><?xml version="1.0" encoding="utf-8"?>
<calcChain xmlns="http://schemas.openxmlformats.org/spreadsheetml/2006/main">
  <c r="H12" i="4" l="1"/>
  <c r="H13" i="4"/>
  <c r="H15" i="4"/>
  <c r="H16" i="4"/>
  <c r="H17" i="4"/>
  <c r="H18" i="4"/>
  <c r="H19" i="4"/>
  <c r="H20" i="4"/>
  <c r="H21" i="4"/>
  <c r="H22" i="4"/>
  <c r="H23" i="4"/>
  <c r="H24" i="4"/>
  <c r="H26" i="4"/>
  <c r="H28" i="4"/>
  <c r="C4" i="4"/>
  <c r="C5" i="4"/>
  <c r="C6" i="4"/>
  <c r="C7" i="4"/>
  <c r="B5" i="4"/>
  <c r="B4" i="4"/>
  <c r="H28" i="3"/>
  <c r="H29" i="3"/>
  <c r="H16" i="3"/>
  <c r="H17" i="3"/>
  <c r="H18" i="3"/>
  <c r="H19" i="3"/>
  <c r="B6" i="3"/>
  <c r="B5" i="3"/>
  <c r="H15" i="3"/>
  <c r="H14" i="3"/>
  <c r="H13" i="3"/>
  <c r="H20" i="3"/>
  <c r="C4" i="3"/>
  <c r="H32" i="3"/>
  <c r="H33" i="3"/>
  <c r="H34" i="3"/>
  <c r="H35" i="3"/>
  <c r="H31" i="3"/>
  <c r="H23" i="3"/>
  <c r="H24" i="3"/>
  <c r="H25" i="3"/>
  <c r="H26" i="3"/>
  <c r="H27" i="3"/>
  <c r="H22" i="3"/>
  <c r="C5" i="3"/>
  <c r="H36" i="3"/>
  <c r="C6" i="3"/>
  <c r="H37" i="3"/>
  <c r="H39" i="3"/>
  <c r="H41" i="3"/>
  <c r="C7" i="3"/>
  <c r="C8" i="3"/>
  <c r="B4" i="3"/>
</calcChain>
</file>

<file path=xl/comments1.xml><?xml version="1.0" encoding="utf-8"?>
<comments xmlns="http://schemas.openxmlformats.org/spreadsheetml/2006/main">
  <authors>
    <author>作者</author>
  </authors>
  <commentList>
    <comment ref="D11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1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11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D10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10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<sst xmlns="http://schemas.openxmlformats.org/spreadsheetml/2006/main" count="159" uniqueCount="101">
  <si>
    <t>Quotation Summary 报价总表</t>
    <phoneticPr fontId="4" type="noConversion"/>
  </si>
  <si>
    <t xml:space="preserve">Agency: </t>
    <phoneticPr fontId="4" type="noConversion"/>
  </si>
  <si>
    <t>UBS</t>
    <phoneticPr fontId="4" type="noConversion"/>
  </si>
  <si>
    <t>Item</t>
  </si>
  <si>
    <t>Descripation</t>
    <phoneticPr fontId="4" type="noConversion"/>
  </si>
  <si>
    <t>Price</t>
    <phoneticPr fontId="4" type="noConversion"/>
  </si>
  <si>
    <t>Total Amount</t>
    <phoneticPr fontId="4" type="noConversion"/>
  </si>
  <si>
    <t>报价明细表 Quotation Breakdown</t>
    <phoneticPr fontId="4" type="noConversion"/>
  </si>
  <si>
    <t xml:space="preserve">Item  </t>
  </si>
  <si>
    <t>Descripation</t>
  </si>
  <si>
    <t>Unit</t>
  </si>
  <si>
    <t>Qty</t>
  </si>
  <si>
    <t>Time of usage</t>
  </si>
  <si>
    <t>Unit Price</t>
  </si>
  <si>
    <t>Total(RMB)</t>
    <phoneticPr fontId="4" type="noConversion"/>
  </si>
  <si>
    <t>税 Tax</t>
  </si>
  <si>
    <t>Total</t>
  </si>
  <si>
    <t xml:space="preserve"> </t>
    <phoneticPr fontId="3" type="noConversion"/>
  </si>
  <si>
    <t>SA Rate Card Price</t>
  </si>
  <si>
    <t>1-1</t>
    <phoneticPr fontId="3" type="noConversion"/>
  </si>
  <si>
    <t>脚本撰写</t>
    <phoneticPr fontId="4" type="noConversion"/>
  </si>
  <si>
    <t>内容撰写，整合</t>
    <phoneticPr fontId="4" type="noConversion"/>
  </si>
  <si>
    <t>套</t>
    <phoneticPr fontId="4" type="noConversion"/>
  </si>
  <si>
    <t>字幕效果制作</t>
  </si>
  <si>
    <t>为视频设计对应的字幕</t>
    <phoneticPr fontId="4" type="noConversion"/>
  </si>
  <si>
    <t>分钟</t>
  </si>
  <si>
    <t>二维动画制作</t>
  </si>
  <si>
    <t>秒</t>
    <phoneticPr fontId="3" type="noConversion"/>
  </si>
  <si>
    <t>视频文件编辑/视频较色</t>
  </si>
  <si>
    <t>调节视频亮度,对比度,饱和度等</t>
  </si>
  <si>
    <t>合计</t>
    <phoneticPr fontId="4" type="noConversion"/>
  </si>
  <si>
    <t>税费</t>
    <phoneticPr fontId="4" type="noConversion"/>
  </si>
  <si>
    <t>Total Amount</t>
    <phoneticPr fontId="4" type="noConversion"/>
  </si>
  <si>
    <t>3-1</t>
    <phoneticPr fontId="4" type="noConversion"/>
  </si>
  <si>
    <t>预计2分钟</t>
    <phoneticPr fontId="3" type="noConversion"/>
  </si>
  <si>
    <t>音乐/音效</t>
  </si>
  <si>
    <t>对提供的视频进行音效配乐(不含版税)</t>
    <phoneticPr fontId="3" type="noConversion"/>
  </si>
  <si>
    <t>分钟</t>
    <phoneticPr fontId="3" type="noConversion"/>
  </si>
  <si>
    <t>配音</t>
    <phoneticPr fontId="3" type="noConversion"/>
  </si>
  <si>
    <t>专业中文配音</t>
    <phoneticPr fontId="3" type="noConversion"/>
  </si>
  <si>
    <t>视频制作</t>
    <phoneticPr fontId="4" type="noConversion"/>
  </si>
  <si>
    <t>包含素材收集、整理、拍摄</t>
    <phoneticPr fontId="3" type="noConversion"/>
  </si>
  <si>
    <t>视频剪辑</t>
    <phoneticPr fontId="4" type="noConversion"/>
  </si>
  <si>
    <t>根据创意脚本，对已经存在的素材进行剪辑、处理、拼接、合成</t>
    <phoneticPr fontId="3" type="noConversion"/>
  </si>
  <si>
    <t>视频剪辑（1分钟内）</t>
    <phoneticPr fontId="4" type="noConversion"/>
  </si>
  <si>
    <t>MG动画视频制作（2分钟）</t>
    <phoneticPr fontId="4" type="noConversion"/>
  </si>
  <si>
    <t>医学总监，幻灯片整体内容框架拟定、协调、质控</t>
    <phoneticPr fontId="4" type="noConversion"/>
  </si>
  <si>
    <t>时</t>
    <phoneticPr fontId="4" type="noConversion"/>
  </si>
  <si>
    <t>难度中等，包括文献检索、阅读整理、大纲发展、编辑润色、必要的图表制作、校对、版式调整及解说词编写、4M系统上传</t>
    <phoneticPr fontId="3" type="noConversion"/>
  </si>
  <si>
    <t>页</t>
    <phoneticPr fontId="3" type="noConversion"/>
  </si>
  <si>
    <t>根据项目主题调整幻灯片版式，无元素设计</t>
    <phoneticPr fontId="4" type="noConversion"/>
  </si>
  <si>
    <t>Tax</t>
    <phoneticPr fontId="3" type="noConversion"/>
  </si>
  <si>
    <t>3-4</t>
    <phoneticPr fontId="3" type="noConversion"/>
  </si>
  <si>
    <t>动态效果，全新设计和编程，预计5P</t>
    <phoneticPr fontId="3" type="noConversion"/>
  </si>
  <si>
    <t>项</t>
    <phoneticPr fontId="3" type="noConversion"/>
  </si>
  <si>
    <t>小时</t>
    <phoneticPr fontId="3" type="noConversion"/>
  </si>
  <si>
    <t>U300患者教育资料</t>
    <phoneticPr fontId="4" type="noConversion"/>
  </si>
  <si>
    <t>微信推送，包括内容撰写，含排版，设计及完稿，一图读懂</t>
    <phoneticPr fontId="3" type="noConversion"/>
  </si>
  <si>
    <t>条</t>
    <phoneticPr fontId="3" type="noConversion"/>
  </si>
  <si>
    <t>时</t>
  </si>
  <si>
    <t>医学总监，文章撰写指导和质量把控</t>
    <phoneticPr fontId="3" type="noConversion"/>
  </si>
  <si>
    <t>患教幻灯片-2套</t>
    <phoneticPr fontId="4" type="noConversion"/>
  </si>
  <si>
    <t>患教H5-1个</t>
    <phoneticPr fontId="3" type="noConversion"/>
  </si>
  <si>
    <t>2-1</t>
    <phoneticPr fontId="4" type="noConversion"/>
  </si>
  <si>
    <t>2-2</t>
    <phoneticPr fontId="3" type="noConversion"/>
  </si>
  <si>
    <t>2-3</t>
    <phoneticPr fontId="3" type="noConversion"/>
  </si>
  <si>
    <t>2-4</t>
    <phoneticPr fontId="3" type="noConversion"/>
  </si>
  <si>
    <t>2-5</t>
    <phoneticPr fontId="3" type="noConversion"/>
  </si>
  <si>
    <t>2-6</t>
    <phoneticPr fontId="3" type="noConversion"/>
  </si>
  <si>
    <t>3-2</t>
    <phoneticPr fontId="3" type="noConversion"/>
  </si>
  <si>
    <t>3-3</t>
    <phoneticPr fontId="3" type="noConversion"/>
  </si>
  <si>
    <t>3-5</t>
    <phoneticPr fontId="3" type="noConversion"/>
  </si>
  <si>
    <t>患教长图文之一图读懂糖尿病新标准6.1</t>
    <phoneticPr fontId="3" type="noConversion"/>
  </si>
  <si>
    <t>2-7</t>
    <phoneticPr fontId="3" type="noConversion"/>
  </si>
  <si>
    <t>秒</t>
    <phoneticPr fontId="3" type="noConversion"/>
  </si>
  <si>
    <t>1-2</t>
    <phoneticPr fontId="3" type="noConversion"/>
  </si>
  <si>
    <t>1-3</t>
    <phoneticPr fontId="3" type="noConversion"/>
  </si>
  <si>
    <t>创意互动总监，H5内容规划，全部文案撰写、修改</t>
    <phoneticPr fontId="3" type="noConversion"/>
  </si>
  <si>
    <t>Quotation Summary 报价总表</t>
    <phoneticPr fontId="4" type="noConversion"/>
  </si>
  <si>
    <t xml:space="preserve">Agency: </t>
    <phoneticPr fontId="4" type="noConversion"/>
  </si>
  <si>
    <t>UBS</t>
    <phoneticPr fontId="4" type="noConversion"/>
  </si>
  <si>
    <t>Descripation</t>
    <phoneticPr fontId="4" type="noConversion"/>
  </si>
  <si>
    <t>来优时资料美化</t>
    <phoneticPr fontId="4" type="noConversion"/>
  </si>
  <si>
    <t>来优时连锁培训幻灯片美化</t>
    <phoneticPr fontId="4" type="noConversion"/>
  </si>
  <si>
    <t>根据项目主题调整幻灯片版式，无元素设计，预计100P</t>
    <phoneticPr fontId="4" type="noConversion"/>
  </si>
  <si>
    <t>动画视频H5制作</t>
    <phoneticPr fontId="4" type="noConversion"/>
  </si>
  <si>
    <t>预计1分钟</t>
    <phoneticPr fontId="3" type="noConversion"/>
  </si>
  <si>
    <t xml:space="preserve"> </t>
    <phoneticPr fontId="3" type="noConversion"/>
  </si>
  <si>
    <t>分钟</t>
    <phoneticPr fontId="3" type="noConversion"/>
  </si>
  <si>
    <t>2-5</t>
    <phoneticPr fontId="3" type="noConversion"/>
  </si>
  <si>
    <t>配音</t>
    <phoneticPr fontId="3" type="noConversion"/>
  </si>
  <si>
    <t>专业中文配音</t>
    <phoneticPr fontId="3" type="noConversion"/>
  </si>
  <si>
    <t>2-6</t>
    <phoneticPr fontId="3" type="noConversion"/>
  </si>
  <si>
    <t>为视频设计对应的字幕</t>
    <phoneticPr fontId="4" type="noConversion"/>
  </si>
  <si>
    <t>2-7</t>
    <phoneticPr fontId="3" type="noConversion"/>
  </si>
  <si>
    <t>2-8</t>
    <phoneticPr fontId="3" type="noConversion"/>
  </si>
  <si>
    <t>视频嵌入H5</t>
    <phoneticPr fontId="3" type="noConversion"/>
  </si>
  <si>
    <t>编程开发和播放测试</t>
    <phoneticPr fontId="3" type="noConversion"/>
  </si>
  <si>
    <t>合计</t>
    <phoneticPr fontId="3" type="noConversion"/>
  </si>
  <si>
    <t>税费</t>
    <phoneticPr fontId="4" type="noConversion"/>
  </si>
  <si>
    <t>Total Amount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</si>
</sst>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#,##0.00_);[Red]\(#,##0.00\)"/>
    <numFmt numFmtId="177" formatCode="0_);\(0\)"/>
    <numFmt numFmtId="178" formatCode="0.00_ "/>
    <numFmt numFmtId="179" formatCode="#,##0_);[Red]\(#,##0\)"/>
  </numFmts>
  <fonts count="19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i/>
      <sz val="11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0"/>
      <name val="Arial"/>
      <family val="2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>
      <alignment vertical="center"/>
    </xf>
    <xf numFmtId="0" fontId="11" fillId="0" borderId="0">
      <alignment vertical="top"/>
    </xf>
    <xf numFmtId="43" fontId="14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/>
    <xf numFmtId="43" fontId="1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3" fontId="6" fillId="0" borderId="1" xfId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43" fontId="5" fillId="0" borderId="0" xfId="1" applyNumberFormat="1" applyFont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177" fontId="10" fillId="6" borderId="1" xfId="0" applyNumberFormat="1" applyFont="1" applyFill="1" applyBorder="1" applyAlignment="1">
      <alignment horizontal="center" vertical="center" wrapText="1"/>
    </xf>
    <xf numFmtId="177" fontId="10" fillId="6" borderId="3" xfId="0" applyNumberFormat="1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0" fontId="12" fillId="7" borderId="3" xfId="2" applyFont="1" applyFill="1" applyBorder="1" applyAlignment="1">
      <alignment vertical="center"/>
    </xf>
    <xf numFmtId="0" fontId="12" fillId="7" borderId="1" xfId="2" applyFont="1" applyFill="1" applyBorder="1" applyAlignment="1">
      <alignment horizontal="left" vertical="center"/>
    </xf>
    <xf numFmtId="0" fontId="13" fillId="8" borderId="1" xfId="0" applyFont="1" applyFill="1" applyBorder="1" applyAlignment="1">
      <alignment vertical="center"/>
    </xf>
    <xf numFmtId="176" fontId="13" fillId="8" borderId="1" xfId="0" applyNumberFormat="1" applyFont="1" applyFill="1" applyBorder="1" applyAlignment="1">
      <alignment vertical="center"/>
    </xf>
    <xf numFmtId="0" fontId="0" fillId="4" borderId="0" xfId="0" applyFill="1"/>
    <xf numFmtId="0" fontId="13" fillId="0" borderId="1" xfId="0" applyFont="1" applyBorder="1" applyAlignment="1">
      <alignment horizontal="center" vertical="center"/>
    </xf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7" fontId="10" fillId="10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176" fontId="13" fillId="8" borderId="1" xfId="0" applyNumberFormat="1" applyFont="1" applyFill="1" applyBorder="1" applyAlignment="1">
      <alignment horizontal="right" vertical="center"/>
    </xf>
    <xf numFmtId="49" fontId="5" fillId="0" borderId="5" xfId="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right"/>
    </xf>
    <xf numFmtId="0" fontId="17" fillId="7" borderId="1" xfId="2" applyFont="1" applyFill="1" applyBorder="1" applyAlignment="1">
      <alignment horizontal="center" vertical="center"/>
    </xf>
    <xf numFmtId="0" fontId="17" fillId="7" borderId="3" xfId="2" applyFont="1" applyFill="1" applyBorder="1" applyAlignment="1">
      <alignment vertical="center"/>
    </xf>
    <xf numFmtId="0" fontId="17" fillId="7" borderId="1" xfId="2" applyFont="1" applyFill="1" applyBorder="1" applyAlignment="1">
      <alignment horizontal="left" vertical="center"/>
    </xf>
    <xf numFmtId="0" fontId="5" fillId="8" borderId="1" xfId="0" applyFont="1" applyFill="1" applyBorder="1" applyAlignment="1">
      <alignment vertical="center"/>
    </xf>
    <xf numFmtId="176" fontId="5" fillId="8" borderId="1" xfId="0" applyNumberFormat="1" applyFont="1" applyFill="1" applyBorder="1" applyAlignment="1">
      <alignment vertical="center"/>
    </xf>
    <xf numFmtId="176" fontId="5" fillId="8" borderId="1" xfId="0" applyNumberFormat="1" applyFont="1" applyFill="1" applyBorder="1" applyAlignment="1">
      <alignment horizontal="right" vertical="center"/>
    </xf>
    <xf numFmtId="0" fontId="16" fillId="0" borderId="3" xfId="2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16" fillId="0" borderId="1" xfId="2" applyFont="1" applyFill="1" applyBorder="1" applyAlignment="1">
      <alignment vertical="center"/>
    </xf>
    <xf numFmtId="0" fontId="5" fillId="4" borderId="1" xfId="2" applyFont="1" applyFill="1" applyBorder="1" applyAlignment="1">
      <alignment horizontal="right" vertical="center"/>
    </xf>
    <xf numFmtId="0" fontId="16" fillId="0" borderId="3" xfId="2" applyFont="1" applyFill="1" applyBorder="1" applyAlignment="1">
      <alignment vertical="center"/>
    </xf>
    <xf numFmtId="0" fontId="17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/>
    </xf>
    <xf numFmtId="9" fontId="17" fillId="7" borderId="1" xfId="0" applyNumberFormat="1" applyFont="1" applyFill="1" applyBorder="1" applyAlignment="1">
      <alignment horizontal="left" vertical="center"/>
    </xf>
    <xf numFmtId="0" fontId="17" fillId="7" borderId="0" xfId="0" applyFont="1" applyFill="1" applyBorder="1" applyAlignment="1">
      <alignment horizontal="left" vertical="center"/>
    </xf>
    <xf numFmtId="176" fontId="5" fillId="8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/>
    </xf>
    <xf numFmtId="40" fontId="5" fillId="0" borderId="1" xfId="0" applyNumberFormat="1" applyFont="1" applyBorder="1" applyAlignment="1">
      <alignment vertical="center"/>
    </xf>
    <xf numFmtId="49" fontId="5" fillId="0" borderId="5" xfId="2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2" applyFont="1" applyFill="1" applyBorder="1" applyAlignment="1">
      <alignment horizontal="center" vertical="center"/>
    </xf>
    <xf numFmtId="40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16" fillId="0" borderId="5" xfId="2" applyFont="1" applyFill="1" applyBorder="1" applyAlignment="1">
      <alignment horizontal="left" vertical="center" wrapText="1"/>
    </xf>
    <xf numFmtId="0" fontId="16" fillId="0" borderId="7" xfId="2" applyFont="1" applyFill="1" applyBorder="1" applyAlignment="1">
      <alignment horizontal="left" vertical="center" wrapText="1"/>
    </xf>
    <xf numFmtId="49" fontId="5" fillId="0" borderId="5" xfId="2" applyNumberFormat="1" applyFont="1" applyFill="1" applyBorder="1" applyAlignment="1">
      <alignment horizontal="center" vertical="center"/>
    </xf>
    <xf numFmtId="49" fontId="5" fillId="0" borderId="7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7" fillId="8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49" fontId="5" fillId="0" borderId="8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left" vertical="center" wrapText="1"/>
    </xf>
    <xf numFmtId="0" fontId="16" fillId="0" borderId="5" xfId="2" applyFont="1" applyFill="1" applyBorder="1" applyAlignment="1">
      <alignment vertical="center" wrapText="1"/>
    </xf>
    <xf numFmtId="179" fontId="5" fillId="0" borderId="1" xfId="0" applyNumberFormat="1" applyFont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</cellXfs>
  <cellStyles count="9">
    <cellStyle name="Normal 3" xfId="6"/>
    <cellStyle name="常规" xfId="0" builtinId="0"/>
    <cellStyle name="常规 2" xfId="2"/>
    <cellStyle name="千位分隔" xfId="1" builtinId="3"/>
    <cellStyle name="千位分隔 2" xfId="3"/>
    <cellStyle name="千位分隔 2 2" xfId="5"/>
    <cellStyle name="千位分隔 2 3" xfId="8"/>
    <cellStyle name="千位分隔 3" xfId="4"/>
    <cellStyle name="千位分隔 4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1"/>
  <sheetViews>
    <sheetView tabSelected="1" topLeftCell="B22" zoomScale="90" zoomScaleNormal="90" workbookViewId="0">
      <selection activeCell="H41" sqref="H41"/>
    </sheetView>
  </sheetViews>
  <sheetFormatPr defaultRowHeight="13.5" x14ac:dyDescent="0.15"/>
  <cols>
    <col min="1" max="1" width="16" customWidth="1"/>
    <col min="2" max="2" width="36.625" bestFit="1" customWidth="1"/>
    <col min="3" max="3" width="69.75" customWidth="1"/>
    <col min="5" max="5" width="9.125" bestFit="1" customWidth="1"/>
    <col min="6" max="6" width="12.5" customWidth="1"/>
    <col min="7" max="7" width="12.125" bestFit="1" customWidth="1"/>
    <col min="8" max="8" width="15.375" bestFit="1" customWidth="1"/>
    <col min="9" max="9" width="14.75" customWidth="1"/>
  </cols>
  <sheetData>
    <row r="1" spans="1:9" ht="22.5" x14ac:dyDescent="0.15">
      <c r="A1" s="83" t="s">
        <v>0</v>
      </c>
      <c r="B1" s="83"/>
      <c r="C1" s="83"/>
      <c r="D1" s="1"/>
      <c r="E1" s="2"/>
      <c r="F1" s="2"/>
      <c r="G1" s="3"/>
      <c r="H1" s="3"/>
    </row>
    <row r="2" spans="1:9" ht="20.25" x14ac:dyDescent="0.15">
      <c r="A2" s="4"/>
      <c r="B2" s="5" t="s">
        <v>1</v>
      </c>
      <c r="C2" s="6" t="s">
        <v>2</v>
      </c>
      <c r="D2" s="7"/>
      <c r="E2" s="2"/>
      <c r="F2" s="2"/>
      <c r="G2" s="3"/>
      <c r="H2" s="3"/>
    </row>
    <row r="3" spans="1:9" ht="21" x14ac:dyDescent="0.15">
      <c r="A3" s="8" t="s">
        <v>3</v>
      </c>
      <c r="B3" s="8" t="s">
        <v>4</v>
      </c>
      <c r="C3" s="8" t="s">
        <v>5</v>
      </c>
      <c r="D3" s="7"/>
      <c r="E3" s="2"/>
      <c r="F3" s="2"/>
      <c r="G3" s="3"/>
      <c r="H3" s="3"/>
    </row>
    <row r="4" spans="1:9" ht="20.25" x14ac:dyDescent="0.15">
      <c r="A4" s="9">
        <v>1</v>
      </c>
      <c r="B4" s="10" t="str">
        <f>B12</f>
        <v>U300患者教育资料</v>
      </c>
      <c r="C4" s="11">
        <f>H20</f>
        <v>79016</v>
      </c>
      <c r="D4" s="7"/>
      <c r="E4" s="2"/>
      <c r="F4" s="2"/>
      <c r="G4" s="3"/>
      <c r="H4" s="3"/>
    </row>
    <row r="5" spans="1:9" ht="20.25" x14ac:dyDescent="0.15">
      <c r="A5" s="9">
        <v>2</v>
      </c>
      <c r="B5" s="10" t="str">
        <f>B21</f>
        <v>MG动画视频制作（2分钟）</v>
      </c>
      <c r="C5" s="11">
        <f>H29</f>
        <v>53380</v>
      </c>
      <c r="D5" s="7"/>
      <c r="E5" s="2"/>
      <c r="F5" s="2"/>
      <c r="G5" s="3"/>
      <c r="H5" s="3"/>
    </row>
    <row r="6" spans="1:9" ht="20.25" x14ac:dyDescent="0.15">
      <c r="A6" s="9">
        <v>3</v>
      </c>
      <c r="B6" s="10" t="str">
        <f>B30</f>
        <v>视频剪辑（1分钟内）</v>
      </c>
      <c r="C6" s="11">
        <f>H36</f>
        <v>8450</v>
      </c>
      <c r="D6" s="7"/>
      <c r="E6" s="2"/>
      <c r="F6" s="2"/>
      <c r="G6" s="3"/>
      <c r="H6" s="3"/>
    </row>
    <row r="7" spans="1:9" s="28" customFormat="1" ht="20.25" x14ac:dyDescent="0.15">
      <c r="A7" s="31">
        <v>4</v>
      </c>
      <c r="B7" s="32" t="s">
        <v>51</v>
      </c>
      <c r="C7" s="11">
        <f>H39</f>
        <v>8450.76</v>
      </c>
      <c r="D7" s="30"/>
      <c r="E7" s="29"/>
      <c r="F7" s="29"/>
      <c r="G7" s="3"/>
      <c r="H7" s="3"/>
    </row>
    <row r="8" spans="1:9" ht="20.25" x14ac:dyDescent="0.15">
      <c r="A8" s="13"/>
      <c r="B8" s="10" t="s">
        <v>6</v>
      </c>
      <c r="C8" s="12">
        <f>SUM(C4:C7)</f>
        <v>149296.76</v>
      </c>
      <c r="D8" s="7"/>
      <c r="E8" s="2"/>
      <c r="F8" s="2"/>
      <c r="G8" s="3"/>
      <c r="H8" s="3"/>
    </row>
    <row r="9" spans="1:9" ht="16.5" x14ac:dyDescent="0.15">
      <c r="A9" s="14"/>
      <c r="B9" s="15"/>
      <c r="C9" s="15"/>
      <c r="D9" s="16"/>
      <c r="E9" s="2"/>
      <c r="F9" s="2"/>
      <c r="G9" s="3"/>
      <c r="H9" s="3"/>
    </row>
    <row r="10" spans="1:9" ht="22.5" x14ac:dyDescent="0.15">
      <c r="A10" s="84" t="s">
        <v>7</v>
      </c>
      <c r="B10" s="84"/>
      <c r="C10" s="84"/>
      <c r="D10" s="17"/>
      <c r="E10" s="85"/>
      <c r="F10" s="85"/>
      <c r="G10" s="85"/>
      <c r="H10" s="85"/>
    </row>
    <row r="11" spans="1:9" ht="36" x14ac:dyDescent="0.15">
      <c r="A11" s="18" t="s">
        <v>8</v>
      </c>
      <c r="B11" s="86" t="s">
        <v>9</v>
      </c>
      <c r="C11" s="87"/>
      <c r="D11" s="18" t="s">
        <v>10</v>
      </c>
      <c r="E11" s="19" t="s">
        <v>11</v>
      </c>
      <c r="F11" s="19" t="s">
        <v>12</v>
      </c>
      <c r="G11" s="20" t="s">
        <v>13</v>
      </c>
      <c r="H11" s="19" t="s">
        <v>14</v>
      </c>
      <c r="I11" s="33" t="s">
        <v>18</v>
      </c>
    </row>
    <row r="12" spans="1:9" ht="18" x14ac:dyDescent="0.15">
      <c r="A12" s="21">
        <v>1</v>
      </c>
      <c r="B12" s="22" t="s">
        <v>56</v>
      </c>
      <c r="C12" s="23"/>
      <c r="D12" s="23"/>
      <c r="E12" s="24"/>
      <c r="F12" s="24"/>
      <c r="G12" s="25"/>
      <c r="H12" s="25"/>
      <c r="I12" s="35"/>
    </row>
    <row r="13" spans="1:9" ht="29.45" customHeight="1" x14ac:dyDescent="0.15">
      <c r="A13" s="77" t="s">
        <v>19</v>
      </c>
      <c r="B13" s="75" t="s">
        <v>61</v>
      </c>
      <c r="C13" s="37" t="s">
        <v>46</v>
      </c>
      <c r="D13" s="40" t="s">
        <v>47</v>
      </c>
      <c r="E13" s="72">
        <v>14</v>
      </c>
      <c r="F13" s="72">
        <v>2</v>
      </c>
      <c r="G13" s="52">
        <v>616</v>
      </c>
      <c r="H13" s="41">
        <f>E13*F13*G13</f>
        <v>17248</v>
      </c>
      <c r="I13" s="67">
        <v>616</v>
      </c>
    </row>
    <row r="14" spans="1:9" ht="28.9" customHeight="1" x14ac:dyDescent="0.15">
      <c r="A14" s="82"/>
      <c r="B14" s="88"/>
      <c r="C14" s="37" t="s">
        <v>48</v>
      </c>
      <c r="D14" s="38" t="s">
        <v>49</v>
      </c>
      <c r="E14" s="39">
        <v>30</v>
      </c>
      <c r="F14" s="39">
        <v>2</v>
      </c>
      <c r="G14" s="41">
        <v>554</v>
      </c>
      <c r="H14" s="41">
        <f t="shared" ref="H14:H19" si="0">E14*F14*G14</f>
        <v>33240</v>
      </c>
      <c r="I14" s="41">
        <v>554</v>
      </c>
    </row>
    <row r="15" spans="1:9" ht="16.5" x14ac:dyDescent="0.15">
      <c r="A15" s="78"/>
      <c r="B15" s="76"/>
      <c r="C15" s="37" t="s">
        <v>50</v>
      </c>
      <c r="D15" s="38" t="s">
        <v>49</v>
      </c>
      <c r="E15" s="72">
        <v>30</v>
      </c>
      <c r="F15" s="72">
        <v>2</v>
      </c>
      <c r="G15" s="52">
        <v>90</v>
      </c>
      <c r="H15" s="41">
        <f t="shared" si="0"/>
        <v>5400</v>
      </c>
      <c r="I15" s="41">
        <v>90</v>
      </c>
    </row>
    <row r="16" spans="1:9" s="28" customFormat="1" ht="16.5" x14ac:dyDescent="0.15">
      <c r="A16" s="77" t="s">
        <v>75</v>
      </c>
      <c r="B16" s="75" t="s">
        <v>62</v>
      </c>
      <c r="C16" s="37" t="s">
        <v>77</v>
      </c>
      <c r="D16" s="38" t="s">
        <v>55</v>
      </c>
      <c r="E16" s="72">
        <v>15</v>
      </c>
      <c r="F16" s="72">
        <v>1</v>
      </c>
      <c r="G16" s="52">
        <v>480</v>
      </c>
      <c r="H16" s="41">
        <f t="shared" si="0"/>
        <v>7200</v>
      </c>
      <c r="I16" s="41">
        <v>480</v>
      </c>
    </row>
    <row r="17" spans="1:10" s="28" customFormat="1" ht="16.5" x14ac:dyDescent="0.15">
      <c r="A17" s="78"/>
      <c r="B17" s="76"/>
      <c r="C17" s="37" t="s">
        <v>53</v>
      </c>
      <c r="D17" s="38" t="s">
        <v>54</v>
      </c>
      <c r="E17" s="72">
        <v>1</v>
      </c>
      <c r="F17" s="72">
        <v>1</v>
      </c>
      <c r="G17" s="52">
        <v>9000</v>
      </c>
      <c r="H17" s="41">
        <f t="shared" si="0"/>
        <v>9000</v>
      </c>
      <c r="I17" s="41">
        <v>9000</v>
      </c>
    </row>
    <row r="18" spans="1:10" s="28" customFormat="1" ht="16.5" x14ac:dyDescent="0.15">
      <c r="A18" s="77" t="s">
        <v>76</v>
      </c>
      <c r="B18" s="75" t="s">
        <v>72</v>
      </c>
      <c r="C18" s="37" t="s">
        <v>57</v>
      </c>
      <c r="D18" s="38" t="s">
        <v>58</v>
      </c>
      <c r="E18" s="72">
        <v>1</v>
      </c>
      <c r="F18" s="72">
        <v>1</v>
      </c>
      <c r="G18" s="52">
        <v>4464</v>
      </c>
      <c r="H18" s="41">
        <f t="shared" si="0"/>
        <v>4464</v>
      </c>
      <c r="I18" s="41">
        <v>4464</v>
      </c>
    </row>
    <row r="19" spans="1:10" s="34" customFormat="1" ht="17.25" x14ac:dyDescent="0.15">
      <c r="A19" s="78"/>
      <c r="B19" s="76"/>
      <c r="C19" s="69" t="s">
        <v>60</v>
      </c>
      <c r="D19" s="70" t="s">
        <v>59</v>
      </c>
      <c r="E19" s="27">
        <v>4</v>
      </c>
      <c r="F19" s="72">
        <v>1</v>
      </c>
      <c r="G19" s="53">
        <v>616</v>
      </c>
      <c r="H19" s="41">
        <f t="shared" si="0"/>
        <v>2464</v>
      </c>
      <c r="I19" s="71">
        <v>616</v>
      </c>
      <c r="J19" s="34" t="s">
        <v>17</v>
      </c>
    </row>
    <row r="20" spans="1:10" s="28" customFormat="1" ht="20.25" customHeight="1" x14ac:dyDescent="0.3">
      <c r="A20" s="73" t="s">
        <v>16</v>
      </c>
      <c r="B20" s="74"/>
      <c r="C20" s="74"/>
      <c r="D20" s="74"/>
      <c r="E20" s="42"/>
      <c r="F20" s="42"/>
      <c r="G20" s="41"/>
      <c r="H20" s="63">
        <f>SUM(H13:H19)</f>
        <v>79016</v>
      </c>
      <c r="I20" s="43"/>
    </row>
    <row r="21" spans="1:10" ht="16.5" x14ac:dyDescent="0.15">
      <c r="A21" s="44">
        <v>2</v>
      </c>
      <c r="B21" s="45" t="s">
        <v>45</v>
      </c>
      <c r="C21" s="46"/>
      <c r="D21" s="46"/>
      <c r="E21" s="47"/>
      <c r="F21" s="47"/>
      <c r="G21" s="48"/>
      <c r="H21" s="48"/>
      <c r="I21" s="49"/>
    </row>
    <row r="22" spans="1:10" ht="22.9" customHeight="1" x14ac:dyDescent="0.15">
      <c r="A22" s="36" t="s">
        <v>63</v>
      </c>
      <c r="B22" s="50" t="s">
        <v>20</v>
      </c>
      <c r="C22" s="37" t="s">
        <v>21</v>
      </c>
      <c r="D22" s="38" t="s">
        <v>22</v>
      </c>
      <c r="E22" s="51">
        <v>1</v>
      </c>
      <c r="F22" s="66">
        <v>1</v>
      </c>
      <c r="G22" s="53">
        <v>2800</v>
      </c>
      <c r="H22" s="52">
        <f>E22*F22*G22</f>
        <v>2800</v>
      </c>
      <c r="I22" s="53">
        <v>2800</v>
      </c>
    </row>
    <row r="23" spans="1:10" s="26" customFormat="1" ht="16.5" x14ac:dyDescent="0.15">
      <c r="A23" s="36" t="s">
        <v>64</v>
      </c>
      <c r="B23" s="50" t="s">
        <v>26</v>
      </c>
      <c r="C23" s="37" t="s">
        <v>34</v>
      </c>
      <c r="D23" s="38" t="s">
        <v>27</v>
      </c>
      <c r="E23" s="55">
        <v>120</v>
      </c>
      <c r="F23" s="66">
        <v>1</v>
      </c>
      <c r="G23" s="53">
        <v>250</v>
      </c>
      <c r="H23" s="52">
        <f t="shared" ref="H23:H28" si="1">E23*F23*G23</f>
        <v>30000</v>
      </c>
      <c r="I23" s="53">
        <v>250</v>
      </c>
      <c r="J23" s="26" t="s">
        <v>17</v>
      </c>
    </row>
    <row r="24" spans="1:10" s="34" customFormat="1" ht="16.5" x14ac:dyDescent="0.15">
      <c r="A24" s="36" t="s">
        <v>65</v>
      </c>
      <c r="B24" s="56" t="s">
        <v>40</v>
      </c>
      <c r="C24" s="37" t="s">
        <v>41</v>
      </c>
      <c r="D24" s="38" t="s">
        <v>25</v>
      </c>
      <c r="E24" s="55">
        <v>2</v>
      </c>
      <c r="F24" s="66">
        <v>1</v>
      </c>
      <c r="G24" s="53">
        <v>5700</v>
      </c>
      <c r="H24" s="52">
        <f t="shared" si="1"/>
        <v>11400</v>
      </c>
      <c r="I24" s="53">
        <v>5700</v>
      </c>
    </row>
    <row r="25" spans="1:10" s="34" customFormat="1" ht="16.5" x14ac:dyDescent="0.15">
      <c r="A25" s="36" t="s">
        <v>66</v>
      </c>
      <c r="B25" s="56" t="s">
        <v>35</v>
      </c>
      <c r="C25" s="37" t="s">
        <v>36</v>
      </c>
      <c r="D25" s="38" t="s">
        <v>37</v>
      </c>
      <c r="E25" s="55">
        <v>2</v>
      </c>
      <c r="F25" s="66">
        <v>1</v>
      </c>
      <c r="G25" s="53">
        <v>1050</v>
      </c>
      <c r="H25" s="52">
        <f t="shared" si="1"/>
        <v>2100</v>
      </c>
      <c r="I25" s="53">
        <v>1050</v>
      </c>
    </row>
    <row r="26" spans="1:10" s="34" customFormat="1" ht="16.5" x14ac:dyDescent="0.15">
      <c r="A26" s="36" t="s">
        <v>67</v>
      </c>
      <c r="B26" s="56" t="s">
        <v>38</v>
      </c>
      <c r="C26" s="37" t="s">
        <v>39</v>
      </c>
      <c r="D26" s="38" t="s">
        <v>37</v>
      </c>
      <c r="E26" s="55">
        <v>2</v>
      </c>
      <c r="F26" s="66">
        <v>1</v>
      </c>
      <c r="G26" s="53">
        <v>1000</v>
      </c>
      <c r="H26" s="52">
        <f t="shared" si="1"/>
        <v>2000</v>
      </c>
      <c r="I26" s="53">
        <v>1000</v>
      </c>
    </row>
    <row r="27" spans="1:10" ht="16.5" x14ac:dyDescent="0.15">
      <c r="A27" s="36" t="s">
        <v>68</v>
      </c>
      <c r="B27" s="54" t="s">
        <v>23</v>
      </c>
      <c r="C27" s="37" t="s">
        <v>24</v>
      </c>
      <c r="D27" s="38" t="s">
        <v>25</v>
      </c>
      <c r="E27" s="55">
        <v>2</v>
      </c>
      <c r="F27" s="66">
        <v>1</v>
      </c>
      <c r="G27" s="53">
        <v>800</v>
      </c>
      <c r="H27" s="52">
        <f t="shared" si="1"/>
        <v>1600</v>
      </c>
      <c r="I27" s="53">
        <v>800</v>
      </c>
    </row>
    <row r="28" spans="1:10" s="34" customFormat="1" ht="16.5" x14ac:dyDescent="0.15">
      <c r="A28" s="36" t="s">
        <v>73</v>
      </c>
      <c r="B28" s="56" t="s">
        <v>28</v>
      </c>
      <c r="C28" s="37" t="s">
        <v>29</v>
      </c>
      <c r="D28" s="38" t="s">
        <v>74</v>
      </c>
      <c r="E28" s="55">
        <v>6</v>
      </c>
      <c r="F28" s="66">
        <v>1</v>
      </c>
      <c r="G28" s="53">
        <v>580</v>
      </c>
      <c r="H28" s="52">
        <f t="shared" si="1"/>
        <v>3480</v>
      </c>
      <c r="I28" s="53">
        <v>580</v>
      </c>
    </row>
    <row r="29" spans="1:10" ht="16.5" x14ac:dyDescent="0.3">
      <c r="A29" s="73" t="s">
        <v>16</v>
      </c>
      <c r="B29" s="74"/>
      <c r="C29" s="74"/>
      <c r="D29" s="74"/>
      <c r="E29" s="42"/>
      <c r="F29" s="42"/>
      <c r="G29" s="41"/>
      <c r="H29" s="63">
        <f>SUM(H22:H28)</f>
        <v>53380</v>
      </c>
      <c r="I29" s="43"/>
    </row>
    <row r="30" spans="1:10" s="28" customFormat="1" ht="16.5" x14ac:dyDescent="0.15">
      <c r="A30" s="44">
        <v>3</v>
      </c>
      <c r="B30" s="45" t="s">
        <v>44</v>
      </c>
      <c r="C30" s="46"/>
      <c r="D30" s="46"/>
      <c r="E30" s="47"/>
      <c r="F30" s="47"/>
      <c r="G30" s="48"/>
      <c r="H30" s="48"/>
      <c r="I30" s="49"/>
    </row>
    <row r="31" spans="1:10" s="28" customFormat="1" ht="22.9" customHeight="1" x14ac:dyDescent="0.15">
      <c r="A31" s="36" t="s">
        <v>33</v>
      </c>
      <c r="B31" s="50" t="s">
        <v>20</v>
      </c>
      <c r="C31" s="37" t="s">
        <v>21</v>
      </c>
      <c r="D31" s="38" t="s">
        <v>22</v>
      </c>
      <c r="E31" s="51">
        <v>1</v>
      </c>
      <c r="F31" s="66">
        <v>1</v>
      </c>
      <c r="G31" s="62">
        <v>2800</v>
      </c>
      <c r="H31" s="52">
        <f>E31*F31*G31</f>
        <v>2800</v>
      </c>
      <c r="I31" s="53">
        <v>2800</v>
      </c>
    </row>
    <row r="32" spans="1:10" s="34" customFormat="1" ht="16.5" x14ac:dyDescent="0.15">
      <c r="A32" s="36" t="s">
        <v>69</v>
      </c>
      <c r="B32" s="56" t="s">
        <v>42</v>
      </c>
      <c r="C32" s="37" t="s">
        <v>43</v>
      </c>
      <c r="D32" s="38" t="s">
        <v>25</v>
      </c>
      <c r="E32" s="55">
        <v>1</v>
      </c>
      <c r="F32" s="66">
        <v>1</v>
      </c>
      <c r="G32" s="53">
        <v>1000</v>
      </c>
      <c r="H32" s="52">
        <f t="shared" ref="H32:H35" si="2">E32*F32*G32</f>
        <v>1000</v>
      </c>
      <c r="I32" s="53">
        <v>1000</v>
      </c>
    </row>
    <row r="33" spans="1:9" s="34" customFormat="1" ht="16.5" x14ac:dyDescent="0.15">
      <c r="A33" s="36" t="s">
        <v>70</v>
      </c>
      <c r="B33" s="56" t="s">
        <v>35</v>
      </c>
      <c r="C33" s="37" t="s">
        <v>36</v>
      </c>
      <c r="D33" s="38" t="s">
        <v>37</v>
      </c>
      <c r="E33" s="55">
        <v>1</v>
      </c>
      <c r="F33" s="66">
        <v>1</v>
      </c>
      <c r="G33" s="53">
        <v>1050</v>
      </c>
      <c r="H33" s="52">
        <f t="shared" si="2"/>
        <v>1050</v>
      </c>
      <c r="I33" s="53"/>
    </row>
    <row r="34" spans="1:9" s="34" customFormat="1" ht="16.5" x14ac:dyDescent="0.15">
      <c r="A34" s="36" t="s">
        <v>52</v>
      </c>
      <c r="B34" s="56" t="s">
        <v>38</v>
      </c>
      <c r="C34" s="37" t="s">
        <v>39</v>
      </c>
      <c r="D34" s="38" t="s">
        <v>37</v>
      </c>
      <c r="E34" s="55">
        <v>2</v>
      </c>
      <c r="F34" s="66">
        <v>1</v>
      </c>
      <c r="G34" s="53">
        <v>1000</v>
      </c>
      <c r="H34" s="52">
        <f t="shared" si="2"/>
        <v>2000</v>
      </c>
      <c r="I34" s="53">
        <v>1000</v>
      </c>
    </row>
    <row r="35" spans="1:9" s="28" customFormat="1" ht="16.5" x14ac:dyDescent="0.15">
      <c r="A35" s="36" t="s">
        <v>71</v>
      </c>
      <c r="B35" s="54" t="s">
        <v>23</v>
      </c>
      <c r="C35" s="37" t="s">
        <v>24</v>
      </c>
      <c r="D35" s="38" t="s">
        <v>25</v>
      </c>
      <c r="E35" s="55">
        <v>2</v>
      </c>
      <c r="F35" s="66">
        <v>1</v>
      </c>
      <c r="G35" s="53">
        <v>800</v>
      </c>
      <c r="H35" s="52">
        <f t="shared" si="2"/>
        <v>1600</v>
      </c>
      <c r="I35" s="53">
        <v>800</v>
      </c>
    </row>
    <row r="36" spans="1:9" s="28" customFormat="1" ht="16.5" x14ac:dyDescent="0.3">
      <c r="A36" s="73" t="s">
        <v>16</v>
      </c>
      <c r="B36" s="74"/>
      <c r="C36" s="74"/>
      <c r="D36" s="74"/>
      <c r="E36" s="42"/>
      <c r="F36" s="42"/>
      <c r="G36" s="41"/>
      <c r="H36" s="63">
        <f>SUM(H31:H35)</f>
        <v>8450</v>
      </c>
      <c r="I36" s="43"/>
    </row>
    <row r="37" spans="1:9" ht="16.5" x14ac:dyDescent="0.3">
      <c r="A37" s="73" t="s">
        <v>30</v>
      </c>
      <c r="B37" s="74"/>
      <c r="C37" s="74"/>
      <c r="D37" s="74"/>
      <c r="E37" s="42"/>
      <c r="F37" s="42"/>
      <c r="G37" s="41"/>
      <c r="H37" s="63">
        <f>H36+H29+H20</f>
        <v>140846</v>
      </c>
      <c r="I37" s="43"/>
    </row>
    <row r="38" spans="1:9" ht="16.5" x14ac:dyDescent="0.15">
      <c r="A38" s="57">
        <v>4</v>
      </c>
      <c r="B38" s="58" t="s">
        <v>15</v>
      </c>
      <c r="C38" s="59">
        <v>0.06</v>
      </c>
      <c r="D38" s="60"/>
      <c r="E38" s="47"/>
      <c r="F38" s="47"/>
      <c r="G38" s="48"/>
      <c r="H38" s="61"/>
      <c r="I38" s="49"/>
    </row>
    <row r="39" spans="1:9" ht="16.5" x14ac:dyDescent="0.15">
      <c r="A39" s="79" t="s">
        <v>31</v>
      </c>
      <c r="B39" s="79"/>
      <c r="C39" s="79"/>
      <c r="D39" s="79"/>
      <c r="E39" s="51"/>
      <c r="F39" s="51"/>
      <c r="G39" s="52"/>
      <c r="H39" s="53">
        <f>H37*C38</f>
        <v>8450.76</v>
      </c>
      <c r="I39" s="53"/>
    </row>
    <row r="40" spans="1:9" ht="16.5" x14ac:dyDescent="0.15">
      <c r="A40" s="80"/>
      <c r="B40" s="80"/>
      <c r="C40" s="80"/>
      <c r="D40" s="80"/>
      <c r="E40" s="47"/>
      <c r="F40" s="47"/>
      <c r="G40" s="48"/>
      <c r="H40" s="61"/>
      <c r="I40" s="49"/>
    </row>
    <row r="41" spans="1:9" ht="16.5" x14ac:dyDescent="0.15">
      <c r="A41" s="81" t="s">
        <v>32</v>
      </c>
      <c r="B41" s="81"/>
      <c r="C41" s="81"/>
      <c r="D41" s="81"/>
      <c r="E41" s="51"/>
      <c r="F41" s="51"/>
      <c r="G41" s="52"/>
      <c r="H41" s="63">
        <f>H37+H39</f>
        <v>149296.76</v>
      </c>
      <c r="I41" s="63"/>
    </row>
  </sheetData>
  <mergeCells count="17">
    <mergeCell ref="A1:C1"/>
    <mergeCell ref="A10:C10"/>
    <mergeCell ref="A29:D29"/>
    <mergeCell ref="E10:H10"/>
    <mergeCell ref="B11:C11"/>
    <mergeCell ref="B13:B15"/>
    <mergeCell ref="A20:D20"/>
    <mergeCell ref="A37:D37"/>
    <mergeCell ref="A39:D39"/>
    <mergeCell ref="A40:D40"/>
    <mergeCell ref="A41:D41"/>
    <mergeCell ref="A13:A15"/>
    <mergeCell ref="A36:D36"/>
    <mergeCell ref="B16:B17"/>
    <mergeCell ref="B18:B19"/>
    <mergeCell ref="A16:A17"/>
    <mergeCell ref="A18:A19"/>
  </mergeCells>
  <phoneticPr fontId="3" type="noConversion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"/>
  <sheetViews>
    <sheetView topLeftCell="A19" workbookViewId="0">
      <selection activeCell="H24" sqref="H24"/>
    </sheetView>
  </sheetViews>
  <sheetFormatPr defaultRowHeight="13.5" x14ac:dyDescent="0.15"/>
  <cols>
    <col min="1" max="1" width="21.625" customWidth="1"/>
    <col min="2" max="2" width="32.5" customWidth="1"/>
    <col min="3" max="3" width="33" customWidth="1"/>
    <col min="7" max="7" width="15.375" customWidth="1"/>
    <col min="8" max="8" width="19.375" customWidth="1"/>
    <col min="9" max="9" width="24" customWidth="1"/>
  </cols>
  <sheetData>
    <row r="1" spans="1:10" ht="22.5" x14ac:dyDescent="0.15">
      <c r="A1" s="83" t="s">
        <v>78</v>
      </c>
      <c r="B1" s="83"/>
      <c r="C1" s="83"/>
      <c r="D1" s="1"/>
      <c r="E1" s="29"/>
      <c r="F1" s="29"/>
      <c r="G1" s="3"/>
      <c r="H1" s="3"/>
      <c r="I1" s="28"/>
      <c r="J1" s="28"/>
    </row>
    <row r="2" spans="1:10" ht="40.5" x14ac:dyDescent="0.15">
      <c r="A2" s="4"/>
      <c r="B2" s="5" t="s">
        <v>79</v>
      </c>
      <c r="C2" s="6" t="s">
        <v>80</v>
      </c>
      <c r="D2" s="30"/>
      <c r="E2" s="29"/>
      <c r="F2" s="29"/>
      <c r="G2" s="3"/>
      <c r="H2" s="3"/>
      <c r="I2" s="28"/>
      <c r="J2" s="28"/>
    </row>
    <row r="3" spans="1:10" ht="21" x14ac:dyDescent="0.15">
      <c r="A3" s="8" t="s">
        <v>3</v>
      </c>
      <c r="B3" s="8" t="s">
        <v>81</v>
      </c>
      <c r="C3" s="8" t="s">
        <v>5</v>
      </c>
      <c r="D3" s="30"/>
      <c r="E3" s="29"/>
      <c r="F3" s="29"/>
      <c r="G3" s="3"/>
      <c r="H3" s="3"/>
      <c r="I3" s="28"/>
      <c r="J3" s="28"/>
    </row>
    <row r="4" spans="1:10" ht="60.75" x14ac:dyDescent="0.15">
      <c r="A4" s="31">
        <v>1</v>
      </c>
      <c r="B4" s="32" t="str">
        <f>B11</f>
        <v>来优时资料美化</v>
      </c>
      <c r="C4" s="11">
        <f>H13</f>
        <v>9000</v>
      </c>
      <c r="D4" s="30"/>
      <c r="E4" s="29"/>
      <c r="F4" s="29"/>
      <c r="G4" s="3"/>
      <c r="H4" s="3"/>
      <c r="I4" s="28"/>
      <c r="J4" s="28"/>
    </row>
    <row r="5" spans="1:10" ht="60.75" x14ac:dyDescent="0.15">
      <c r="A5" s="31">
        <v>2</v>
      </c>
      <c r="B5" s="32" t="str">
        <f>B14</f>
        <v>动画视频H5制作</v>
      </c>
      <c r="C5" s="11">
        <f>H23</f>
        <v>41150</v>
      </c>
      <c r="D5" s="30"/>
      <c r="E5" s="29"/>
      <c r="F5" s="29"/>
      <c r="G5" s="3"/>
      <c r="H5" s="3"/>
      <c r="I5" s="28"/>
      <c r="J5" s="28"/>
    </row>
    <row r="6" spans="1:10" ht="20.25" x14ac:dyDescent="0.15">
      <c r="A6" s="31">
        <v>3</v>
      </c>
      <c r="B6" s="32" t="s">
        <v>51</v>
      </c>
      <c r="C6" s="11">
        <f>H26</f>
        <v>3009</v>
      </c>
      <c r="D6" s="30"/>
      <c r="E6" s="29"/>
      <c r="F6" s="29"/>
      <c r="G6" s="3"/>
      <c r="H6" s="3"/>
      <c r="I6" s="28"/>
      <c r="J6" s="28"/>
    </row>
    <row r="7" spans="1:10" ht="60.75" x14ac:dyDescent="0.15">
      <c r="A7" s="13"/>
      <c r="B7" s="32" t="s">
        <v>6</v>
      </c>
      <c r="C7" s="12">
        <f>SUM(C4:C6)</f>
        <v>53159</v>
      </c>
      <c r="D7" s="30"/>
      <c r="E7" s="29"/>
      <c r="F7" s="29"/>
      <c r="G7" s="3"/>
      <c r="H7" s="3"/>
      <c r="I7" s="28"/>
      <c r="J7" s="28"/>
    </row>
    <row r="8" spans="1:10" ht="16.5" x14ac:dyDescent="0.15">
      <c r="A8" s="14"/>
      <c r="B8" s="15"/>
      <c r="C8" s="15"/>
      <c r="D8" s="16"/>
      <c r="E8" s="29"/>
      <c r="F8" s="29"/>
      <c r="G8" s="3"/>
      <c r="H8" s="3"/>
      <c r="I8" s="28"/>
      <c r="J8" s="28"/>
    </row>
    <row r="9" spans="1:10" ht="22.5" x14ac:dyDescent="0.15">
      <c r="A9" s="84" t="s">
        <v>7</v>
      </c>
      <c r="B9" s="84"/>
      <c r="C9" s="84"/>
      <c r="D9" s="17"/>
      <c r="E9" s="85"/>
      <c r="F9" s="85"/>
      <c r="G9" s="85"/>
      <c r="H9" s="85"/>
      <c r="I9" s="28"/>
      <c r="J9" s="28"/>
    </row>
    <row r="10" spans="1:10" ht="54" x14ac:dyDescent="0.15">
      <c r="A10" s="18" t="s">
        <v>8</v>
      </c>
      <c r="B10" s="86" t="s">
        <v>9</v>
      </c>
      <c r="C10" s="87"/>
      <c r="D10" s="18" t="s">
        <v>10</v>
      </c>
      <c r="E10" s="19" t="s">
        <v>11</v>
      </c>
      <c r="F10" s="19" t="s">
        <v>12</v>
      </c>
      <c r="G10" s="20" t="s">
        <v>13</v>
      </c>
      <c r="H10" s="19" t="s">
        <v>14</v>
      </c>
      <c r="I10" s="33" t="s">
        <v>18</v>
      </c>
      <c r="J10" s="28"/>
    </row>
    <row r="11" spans="1:10" ht="18" x14ac:dyDescent="0.15">
      <c r="A11" s="21">
        <v>1</v>
      </c>
      <c r="B11" s="22" t="s">
        <v>82</v>
      </c>
      <c r="C11" s="23"/>
      <c r="D11" s="23"/>
      <c r="E11" s="24"/>
      <c r="F11" s="24"/>
      <c r="G11" s="25"/>
      <c r="H11" s="25"/>
      <c r="I11" s="35"/>
      <c r="J11" s="28"/>
    </row>
    <row r="12" spans="1:10" ht="115.5" x14ac:dyDescent="0.15">
      <c r="A12" s="68" t="s">
        <v>19</v>
      </c>
      <c r="B12" s="89" t="s">
        <v>83</v>
      </c>
      <c r="C12" s="37" t="s">
        <v>84</v>
      </c>
      <c r="D12" s="38" t="s">
        <v>49</v>
      </c>
      <c r="E12" s="72">
        <v>100</v>
      </c>
      <c r="F12" s="72">
        <v>1</v>
      </c>
      <c r="G12" s="52">
        <v>90</v>
      </c>
      <c r="H12" s="41">
        <f t="shared" ref="H12" si="0">E12*F12*G12</f>
        <v>9000</v>
      </c>
      <c r="I12" s="41">
        <v>90</v>
      </c>
      <c r="J12" s="28"/>
    </row>
    <row r="13" spans="1:10" ht="16.5" x14ac:dyDescent="0.3">
      <c r="A13" s="73" t="s">
        <v>16</v>
      </c>
      <c r="B13" s="74"/>
      <c r="C13" s="74"/>
      <c r="D13" s="74"/>
      <c r="E13" s="42"/>
      <c r="F13" s="42"/>
      <c r="G13" s="41"/>
      <c r="H13" s="63">
        <f>SUM(H12)</f>
        <v>9000</v>
      </c>
      <c r="I13" s="43"/>
      <c r="J13" s="28"/>
    </row>
    <row r="14" spans="1:10" ht="18" x14ac:dyDescent="0.15">
      <c r="A14" s="44">
        <v>2</v>
      </c>
      <c r="B14" s="22" t="s">
        <v>85</v>
      </c>
      <c r="C14" s="46"/>
      <c r="D14" s="46"/>
      <c r="E14" s="47"/>
      <c r="F14" s="47"/>
      <c r="G14" s="48"/>
      <c r="H14" s="48"/>
      <c r="I14" s="49"/>
      <c r="J14" s="28"/>
    </row>
    <row r="15" spans="1:10" ht="33" x14ac:dyDescent="0.15">
      <c r="A15" s="68" t="s">
        <v>63</v>
      </c>
      <c r="B15" s="50" t="s">
        <v>20</v>
      </c>
      <c r="C15" s="37" t="s">
        <v>21</v>
      </c>
      <c r="D15" s="38" t="s">
        <v>22</v>
      </c>
      <c r="E15" s="72">
        <v>1</v>
      </c>
      <c r="F15" s="90">
        <v>1</v>
      </c>
      <c r="G15" s="53">
        <v>2800</v>
      </c>
      <c r="H15" s="52">
        <f>E15*F15*G15</f>
        <v>2800</v>
      </c>
      <c r="I15" s="53">
        <v>2800</v>
      </c>
      <c r="J15" s="28"/>
    </row>
    <row r="16" spans="1:10" ht="33" x14ac:dyDescent="0.15">
      <c r="A16" s="68" t="s">
        <v>64</v>
      </c>
      <c r="B16" s="50" t="s">
        <v>26</v>
      </c>
      <c r="C16" s="37" t="s">
        <v>86</v>
      </c>
      <c r="D16" s="38" t="s">
        <v>74</v>
      </c>
      <c r="E16" s="91">
        <v>60</v>
      </c>
      <c r="F16" s="90">
        <v>1</v>
      </c>
      <c r="G16" s="53">
        <v>250</v>
      </c>
      <c r="H16" s="52">
        <f t="shared" ref="H16:H22" si="1">E16*F16*G16</f>
        <v>15000</v>
      </c>
      <c r="I16" s="53">
        <v>250</v>
      </c>
      <c r="J16" s="34" t="s">
        <v>87</v>
      </c>
    </row>
    <row r="17" spans="1:10" ht="49.5" x14ac:dyDescent="0.15">
      <c r="A17" s="68" t="s">
        <v>65</v>
      </c>
      <c r="B17" s="56" t="s">
        <v>40</v>
      </c>
      <c r="C17" s="37" t="s">
        <v>41</v>
      </c>
      <c r="D17" s="38" t="s">
        <v>25</v>
      </c>
      <c r="E17" s="91">
        <v>1</v>
      </c>
      <c r="F17" s="90">
        <v>1</v>
      </c>
      <c r="G17" s="53">
        <v>5700</v>
      </c>
      <c r="H17" s="52">
        <f t="shared" si="1"/>
        <v>5700</v>
      </c>
      <c r="I17" s="53">
        <v>5700</v>
      </c>
      <c r="J17" s="34"/>
    </row>
    <row r="18" spans="1:10" ht="82.5" x14ac:dyDescent="0.15">
      <c r="A18" s="68" t="s">
        <v>66</v>
      </c>
      <c r="B18" s="56" t="s">
        <v>35</v>
      </c>
      <c r="C18" s="37" t="s">
        <v>36</v>
      </c>
      <c r="D18" s="38" t="s">
        <v>88</v>
      </c>
      <c r="E18" s="91">
        <v>1</v>
      </c>
      <c r="F18" s="90">
        <v>1</v>
      </c>
      <c r="G18" s="53">
        <v>1050</v>
      </c>
      <c r="H18" s="52">
        <f t="shared" si="1"/>
        <v>1050</v>
      </c>
      <c r="I18" s="53">
        <v>1050</v>
      </c>
      <c r="J18" s="34"/>
    </row>
    <row r="19" spans="1:10" ht="33" x14ac:dyDescent="0.15">
      <c r="A19" s="68" t="s">
        <v>89</v>
      </c>
      <c r="B19" s="56" t="s">
        <v>90</v>
      </c>
      <c r="C19" s="37" t="s">
        <v>91</v>
      </c>
      <c r="D19" s="38" t="s">
        <v>88</v>
      </c>
      <c r="E19" s="91">
        <v>1</v>
      </c>
      <c r="F19" s="90">
        <v>1</v>
      </c>
      <c r="G19" s="53">
        <v>1000</v>
      </c>
      <c r="H19" s="52">
        <f t="shared" si="1"/>
        <v>1000</v>
      </c>
      <c r="I19" s="53">
        <v>1000</v>
      </c>
      <c r="J19" s="34"/>
    </row>
    <row r="20" spans="1:10" ht="49.5" x14ac:dyDescent="0.15">
      <c r="A20" s="68" t="s">
        <v>92</v>
      </c>
      <c r="B20" s="54" t="s">
        <v>23</v>
      </c>
      <c r="C20" s="37" t="s">
        <v>93</v>
      </c>
      <c r="D20" s="38" t="s">
        <v>25</v>
      </c>
      <c r="E20" s="91">
        <v>1</v>
      </c>
      <c r="F20" s="90">
        <v>1</v>
      </c>
      <c r="G20" s="53">
        <v>800</v>
      </c>
      <c r="H20" s="52">
        <f t="shared" si="1"/>
        <v>800</v>
      </c>
      <c r="I20" s="53">
        <v>800</v>
      </c>
      <c r="J20" s="28"/>
    </row>
    <row r="21" spans="1:10" ht="66" x14ac:dyDescent="0.15">
      <c r="A21" s="68" t="s">
        <v>94</v>
      </c>
      <c r="B21" s="56" t="s">
        <v>28</v>
      </c>
      <c r="C21" s="37" t="s">
        <v>29</v>
      </c>
      <c r="D21" s="38" t="s">
        <v>74</v>
      </c>
      <c r="E21" s="91">
        <v>10</v>
      </c>
      <c r="F21" s="90">
        <v>1</v>
      </c>
      <c r="G21" s="53">
        <v>580</v>
      </c>
      <c r="H21" s="52">
        <f t="shared" si="1"/>
        <v>5800</v>
      </c>
      <c r="I21" s="53">
        <v>580</v>
      </c>
      <c r="J21" s="34"/>
    </row>
    <row r="22" spans="1:10" ht="49.5" x14ac:dyDescent="0.15">
      <c r="A22" s="68" t="s">
        <v>95</v>
      </c>
      <c r="B22" s="56" t="s">
        <v>96</v>
      </c>
      <c r="C22" s="37" t="s">
        <v>97</v>
      </c>
      <c r="D22" s="38" t="s">
        <v>54</v>
      </c>
      <c r="E22" s="72">
        <v>1</v>
      </c>
      <c r="F22" s="72">
        <v>1</v>
      </c>
      <c r="G22" s="52">
        <v>9000</v>
      </c>
      <c r="H22" s="41">
        <f t="shared" si="1"/>
        <v>9000</v>
      </c>
      <c r="I22" s="41">
        <v>9000</v>
      </c>
      <c r="J22" s="34"/>
    </row>
    <row r="23" spans="1:10" ht="16.5" x14ac:dyDescent="0.3">
      <c r="A23" s="73" t="s">
        <v>16</v>
      </c>
      <c r="B23" s="74"/>
      <c r="C23" s="74"/>
      <c r="D23" s="74"/>
      <c r="E23" s="42"/>
      <c r="F23" s="42"/>
      <c r="G23" s="41"/>
      <c r="H23" s="63">
        <f>SUM(H15:H22)</f>
        <v>41150</v>
      </c>
      <c r="I23" s="43"/>
      <c r="J23" s="28"/>
    </row>
    <row r="24" spans="1:10" ht="16.5" x14ac:dyDescent="0.3">
      <c r="A24" s="64"/>
      <c r="B24" s="65"/>
      <c r="C24" s="65"/>
      <c r="D24" s="92" t="s">
        <v>98</v>
      </c>
      <c r="E24" s="42"/>
      <c r="F24" s="42"/>
      <c r="G24" s="41"/>
      <c r="H24" s="63">
        <f>H13+H23</f>
        <v>50150</v>
      </c>
      <c r="I24" s="43"/>
      <c r="J24" s="28"/>
    </row>
    <row r="25" spans="1:10" ht="16.5" x14ac:dyDescent="0.15">
      <c r="A25" s="57">
        <v>3</v>
      </c>
      <c r="B25" s="58" t="s">
        <v>15</v>
      </c>
      <c r="C25" s="59">
        <v>0.06</v>
      </c>
      <c r="D25" s="60"/>
      <c r="E25" s="47"/>
      <c r="F25" s="47"/>
      <c r="G25" s="48"/>
      <c r="H25" s="61"/>
      <c r="I25" s="49"/>
      <c r="J25" s="28"/>
    </row>
    <row r="26" spans="1:10" ht="16.5" x14ac:dyDescent="0.15">
      <c r="A26" s="79" t="s">
        <v>99</v>
      </c>
      <c r="B26" s="79"/>
      <c r="C26" s="79"/>
      <c r="D26" s="79"/>
      <c r="E26" s="51"/>
      <c r="F26" s="51"/>
      <c r="G26" s="52"/>
      <c r="H26" s="53">
        <f>H24*C25</f>
        <v>3009</v>
      </c>
      <c r="I26" s="53"/>
      <c r="J26" s="28"/>
    </row>
    <row r="27" spans="1:10" ht="16.5" x14ac:dyDescent="0.15">
      <c r="A27" s="80"/>
      <c r="B27" s="80"/>
      <c r="C27" s="80"/>
      <c r="D27" s="80"/>
      <c r="E27" s="47"/>
      <c r="F27" s="47"/>
      <c r="G27" s="48"/>
      <c r="H27" s="49"/>
      <c r="I27" s="49"/>
      <c r="J27" s="28"/>
    </row>
    <row r="28" spans="1:10" ht="16.5" x14ac:dyDescent="0.15">
      <c r="A28" s="81" t="s">
        <v>100</v>
      </c>
      <c r="B28" s="81"/>
      <c r="C28" s="81"/>
      <c r="D28" s="81"/>
      <c r="E28" s="51"/>
      <c r="F28" s="51"/>
      <c r="G28" s="52"/>
      <c r="H28" s="63">
        <f>H24+H26</f>
        <v>53159</v>
      </c>
      <c r="I28" s="63"/>
      <c r="J28" s="28"/>
    </row>
    <row r="29" spans="1:10" x14ac:dyDescent="0.15">
      <c r="A29" s="28"/>
      <c r="B29" s="28"/>
      <c r="C29" s="28"/>
      <c r="D29" s="28"/>
      <c r="E29" s="28"/>
      <c r="F29" s="28"/>
      <c r="G29" s="28"/>
      <c r="H29" s="28"/>
      <c r="I29" s="28"/>
      <c r="J29" s="28"/>
    </row>
  </sheetData>
  <mergeCells count="9">
    <mergeCell ref="A26:D26"/>
    <mergeCell ref="A27:D27"/>
    <mergeCell ref="A28:D28"/>
    <mergeCell ref="A1:C1"/>
    <mergeCell ref="A9:C9"/>
    <mergeCell ref="E9:H9"/>
    <mergeCell ref="B10:C10"/>
    <mergeCell ref="A13:D13"/>
    <mergeCell ref="A23:D23"/>
  </mergeCells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U300</vt:lpstr>
      <vt:lpstr>来优时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2020-12-17T07:33:27Z</dcterms:modified>
</cp:coreProperties>
</file>