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60" windowHeight="14720"/>
  </bookViews>
  <sheets>
    <sheet name="Summary" sheetId="9" r:id="rId1"/>
    <sheet name="Creative Development" sheetId="11" r:id="rId2"/>
    <sheet name="Medical" sheetId="1" r:id="rId3"/>
    <sheet name="Video" sheetId="10" r:id="rId4"/>
    <sheet name="Staffing Fee" sheetId="7" r:id="rId5"/>
  </sheets>
  <calcPr calcId="144525"/>
</workbook>
</file>

<file path=xl/sharedStrings.xml><?xml version="1.0" encoding="utf-8"?>
<sst xmlns="http://schemas.openxmlformats.org/spreadsheetml/2006/main" count="137" uniqueCount="63">
  <si>
    <t>Quotation</t>
  </si>
  <si>
    <t>Client:</t>
  </si>
  <si>
    <t>AstraZeneca</t>
  </si>
  <si>
    <t>Project Name:</t>
  </si>
  <si>
    <t>2024年安达释视频设计及幻灯制作项目</t>
  </si>
  <si>
    <t>Supplier Contact Information:</t>
  </si>
  <si>
    <t>lily.chen@ubs-cn.com</t>
  </si>
  <si>
    <t>Effective Date:</t>
  </si>
  <si>
    <t>Item</t>
  </si>
  <si>
    <t>Cost</t>
  </si>
  <si>
    <r>
      <rPr>
        <b/>
        <sz val="11"/>
        <rFont val="PingFang SC"/>
        <charset val="134"/>
      </rPr>
      <t>Ⅰ</t>
    </r>
    <r>
      <rPr>
        <b/>
        <sz val="11"/>
        <rFont val="微软雅黑"/>
        <charset val="134"/>
      </rPr>
      <t>. Creative Development</t>
    </r>
  </si>
  <si>
    <t>Sub-total</t>
  </si>
  <si>
    <r>
      <rPr>
        <b/>
        <sz val="10"/>
        <rFont val="PingFang SC"/>
        <charset val="134"/>
      </rPr>
      <t>Ⅱ</t>
    </r>
    <r>
      <rPr>
        <b/>
        <sz val="10"/>
        <rFont val="微软雅黑"/>
        <charset val="134"/>
      </rPr>
      <t>. Medical</t>
    </r>
  </si>
  <si>
    <r>
      <rPr>
        <b/>
        <sz val="10"/>
        <rFont val="PingFang SC"/>
        <charset val="134"/>
      </rPr>
      <t>Ⅲ</t>
    </r>
    <r>
      <rPr>
        <b/>
        <sz val="10"/>
        <rFont val="微软雅黑"/>
        <charset val="134"/>
      </rPr>
      <t>. Video</t>
    </r>
  </si>
  <si>
    <r>
      <rPr>
        <b/>
        <sz val="10"/>
        <rFont val="PingFang SC"/>
        <charset val="134"/>
      </rPr>
      <t>Ⅳ</t>
    </r>
    <r>
      <rPr>
        <b/>
        <sz val="10"/>
        <rFont val="微软雅黑"/>
        <charset val="134"/>
      </rPr>
      <t>. Staffing Fee</t>
    </r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</si>
  <si>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</si>
  <si>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</si>
  <si>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</si>
  <si>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</si>
  <si>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</si>
  <si>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</si>
  <si>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</si>
  <si>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</si>
  <si>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</si>
  <si>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</si>
  <si>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kv</t>
  </si>
  <si>
    <t>活动KV (new work)</t>
  </si>
  <si>
    <t>包括创意、设计、完稿（不包含租图、拍摄等第三方费用）</t>
  </si>
  <si>
    <t>张</t>
  </si>
  <si>
    <t>Total：</t>
  </si>
  <si>
    <t>Set Number</t>
  </si>
  <si>
    <t>幻灯制作*4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</si>
  <si>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</si>
  <si>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</si>
  <si>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</si>
  <si>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</si>
  <si>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</si>
  <si>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</si>
  <si>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</si>
  <si>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</si>
  <si>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</si>
  <si>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</si>
  <si>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</si>
  <si>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</si>
  <si>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</si>
  <si>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</si>
  <si>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</si>
  <si>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</si>
  <si>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</si>
  <si>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PPT美化(普通美化)(new work)</t>
  </si>
  <si>
    <t>使用PPT重绘图表、字体设定、动作设定等</t>
  </si>
  <si>
    <t>开场视频*1</t>
  </si>
  <si>
    <t>后期剪辑</t>
  </si>
  <si>
    <t>后期剪辑精剪</t>
  </si>
  <si>
    <t>小时/hour(s)</t>
  </si>
  <si>
    <t>动画特效</t>
  </si>
  <si>
    <t>二维动画</t>
  </si>
  <si>
    <t>秒</t>
  </si>
  <si>
    <t>项目管理/人员管理 
Service Fee/Staffing Fee</t>
  </si>
  <si>
    <t>Medical Director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</si>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</sst>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name val="PingFang SC"/>
      <charset val="134"/>
    </font>
    <font>
      <b/>
      <sz val="10"/>
      <name val="PingFang SC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6" applyNumberFormat="0" applyAlignment="0" applyProtection="0">
      <alignment vertical="center"/>
    </xf>
    <xf numFmtId="0" fontId="24" fillId="9" borderId="27" applyNumberFormat="0" applyAlignment="0" applyProtection="0">
      <alignment vertical="center"/>
    </xf>
    <xf numFmtId="0" fontId="25" fillId="9" borderId="26" applyNumberFormat="0" applyAlignment="0" applyProtection="0">
      <alignment vertical="center"/>
    </xf>
    <xf numFmtId="0" fontId="26" fillId="10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9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left" vertical="center" wrapText="1"/>
    </xf>
    <xf numFmtId="0" fontId="3" fillId="2" borderId="4" xfId="52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76" fontId="3" fillId="3" borderId="8" xfId="52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4" fillId="0" borderId="0" xfId="49" applyFont="1" applyAlignment="1">
      <alignment horizontal="left" vertical="center" wrapText="1"/>
    </xf>
    <xf numFmtId="176" fontId="4" fillId="0" borderId="0" xfId="49" applyNumberFormat="1" applyFont="1" applyAlignment="1">
      <alignment horizontal="left" wrapText="1"/>
    </xf>
    <xf numFmtId="176" fontId="4" fillId="0" borderId="0" xfId="49" applyNumberFormat="1" applyFont="1" applyAlignment="1">
      <alignment horizontal="center"/>
    </xf>
    <xf numFmtId="0" fontId="6" fillId="0" borderId="2" xfId="52" applyFont="1" applyBorder="1" applyAlignment="1">
      <alignment horizontal="center" vertical="center"/>
    </xf>
    <xf numFmtId="0" fontId="6" fillId="0" borderId="10" xfId="52" applyFont="1" applyBorder="1" applyAlignment="1">
      <alignment horizontal="center" vertical="center"/>
    </xf>
    <xf numFmtId="0" fontId="3" fillId="2" borderId="11" xfId="52" applyFont="1" applyFill="1" applyBorder="1" applyAlignment="1">
      <alignment horizontal="left" vertical="center"/>
    </xf>
    <xf numFmtId="40" fontId="8" fillId="0" borderId="12" xfId="51" applyNumberFormat="1" applyFont="1" applyBorder="1" applyAlignment="1">
      <alignment horizontal="center" vertical="center"/>
    </xf>
    <xf numFmtId="9" fontId="7" fillId="0" borderId="12" xfId="51" applyNumberFormat="1" applyFont="1" applyBorder="1" applyAlignment="1">
      <alignment horizontal="center" vertical="center"/>
    </xf>
    <xf numFmtId="177" fontId="7" fillId="0" borderId="12" xfId="51" applyNumberFormat="1" applyFont="1" applyBorder="1" applyAlignment="1">
      <alignment horizontal="center" vertical="center"/>
    </xf>
    <xf numFmtId="37" fontId="8" fillId="0" borderId="13" xfId="1" applyNumberFormat="1" applyFont="1" applyFill="1" applyBorder="1" applyAlignment="1">
      <alignment horizontal="center" vertical="center"/>
    </xf>
    <xf numFmtId="178" fontId="3" fillId="3" borderId="14" xfId="52" applyNumberFormat="1" applyFont="1" applyFill="1" applyBorder="1" applyAlignment="1">
      <alignment horizontal="right"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6" fillId="2" borderId="3" xfId="52" applyFont="1" applyFill="1" applyBorder="1" applyAlignment="1">
      <alignment horizontal="left" vertical="center"/>
    </xf>
    <xf numFmtId="0" fontId="6" fillId="2" borderId="4" xfId="52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right" vertical="center" wrapText="1"/>
    </xf>
    <xf numFmtId="176" fontId="3" fillId="3" borderId="16" xfId="52" applyNumberFormat="1" applyFont="1" applyFill="1" applyBorder="1" applyAlignment="1">
      <alignment horizontal="right" vertical="center"/>
    </xf>
    <xf numFmtId="176" fontId="3" fillId="3" borderId="17" xfId="52" applyNumberFormat="1" applyFont="1" applyFill="1" applyBorder="1" applyAlignment="1">
      <alignment horizontal="right" vertical="center"/>
    </xf>
    <xf numFmtId="0" fontId="6" fillId="0" borderId="18" xfId="52" applyFont="1" applyBorder="1" applyAlignment="1">
      <alignment horizontal="center" vertical="center"/>
    </xf>
    <xf numFmtId="0" fontId="7" fillId="0" borderId="12" xfId="52" applyFont="1" applyBorder="1" applyAlignment="1">
      <alignment horizontal="center" vertical="center"/>
    </xf>
    <xf numFmtId="0" fontId="7" fillId="0" borderId="12" xfId="51" applyFont="1" applyBorder="1" applyAlignment="1">
      <alignment horizontal="center" vertical="center"/>
    </xf>
    <xf numFmtId="37" fontId="8" fillId="0" borderId="19" xfId="1" applyNumberFormat="1" applyFont="1" applyFill="1" applyBorder="1" applyAlignment="1">
      <alignment horizontal="center" vertical="center"/>
    </xf>
    <xf numFmtId="0" fontId="6" fillId="2" borderId="11" xfId="52" applyFont="1" applyFill="1" applyBorder="1" applyAlignment="1">
      <alignment horizontal="left" vertical="center"/>
    </xf>
    <xf numFmtId="179" fontId="3" fillId="0" borderId="13" xfId="1" applyNumberFormat="1" applyFont="1" applyFill="1" applyBorder="1" applyAlignment="1">
      <alignment horizontal="right" vertical="center"/>
    </xf>
    <xf numFmtId="0" fontId="3" fillId="0" borderId="20" xfId="49" applyFont="1" applyBorder="1" applyAlignment="1">
      <alignment horizontal="right" vertical="center" wrapText="1"/>
    </xf>
    <xf numFmtId="0" fontId="10" fillId="2" borderId="3" xfId="52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178" fontId="3" fillId="0" borderId="13" xfId="1" applyNumberFormat="1" applyFont="1" applyFill="1" applyBorder="1" applyAlignment="1">
      <alignment horizontal="right" vertical="center"/>
    </xf>
    <xf numFmtId="0" fontId="11" fillId="2" borderId="3" xfId="52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right" vertical="center" wrapText="1"/>
    </xf>
    <xf numFmtId="178" fontId="3" fillId="5" borderId="2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4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9"/>
  <sheetViews>
    <sheetView tabSelected="1" workbookViewId="0">
      <selection activeCell="I7" sqref="I7"/>
    </sheetView>
  </sheetViews>
  <sheetFormatPr defaultColWidth="8.91964285714286" defaultRowHeight="17.6" outlineLevelCol="2"/>
  <cols>
    <col min="1" max="1" width="5.08035714285714" customWidth="1"/>
    <col min="2" max="2" width="39.5803571428571" customWidth="1"/>
    <col min="3" max="3" width="35.0803571428571" customWidth="1"/>
    <col min="4" max="4" width="19.4196428571429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1" t="s">
        <v>9</v>
      </c>
    </row>
    <row r="8" s="1" customFormat="1" spans="2:3">
      <c r="B8" s="57" t="s">
        <v>10</v>
      </c>
      <c r="C8" s="54"/>
    </row>
    <row r="9" s="1" customFormat="1" spans="2:3">
      <c r="B9" s="58" t="s">
        <v>11</v>
      </c>
      <c r="C9" s="59">
        <f>'Creative Development'!H11</f>
        <v>2800</v>
      </c>
    </row>
    <row r="10" s="1" customFormat="1" spans="2:3">
      <c r="B10" s="60" t="s">
        <v>12</v>
      </c>
      <c r="C10" s="32"/>
    </row>
    <row r="11" spans="2:3">
      <c r="B11" s="58" t="s">
        <v>11</v>
      </c>
      <c r="C11" s="55">
        <f>Medical!I19</f>
        <v>52000</v>
      </c>
    </row>
    <row r="12" s="1" customFormat="1" spans="2:3">
      <c r="B12" s="60" t="s">
        <v>13</v>
      </c>
      <c r="C12" s="32"/>
    </row>
    <row r="13" customFormat="1" spans="2:3">
      <c r="B13" s="58" t="s">
        <v>11</v>
      </c>
      <c r="C13" s="55">
        <f>Video!I12</f>
        <v>9250</v>
      </c>
    </row>
    <row r="14" s="1" customFormat="1" spans="2:3">
      <c r="B14" s="60" t="s">
        <v>14</v>
      </c>
      <c r="C14" s="32"/>
    </row>
    <row r="15" customFormat="1" spans="2:3">
      <c r="B15" s="58" t="s">
        <v>11</v>
      </c>
      <c r="C15" s="55">
        <f>'Staffing Fee'!H11</f>
        <v>10400</v>
      </c>
    </row>
    <row r="16" ht="3.75" customHeight="1" spans="2:3">
      <c r="B16" s="61"/>
      <c r="C16" s="62"/>
    </row>
    <row r="17" spans="2:3">
      <c r="B17" s="63" t="s">
        <v>11</v>
      </c>
      <c r="C17" s="64">
        <f>C9+C11+C13+C15</f>
        <v>74450</v>
      </c>
    </row>
    <row r="18" spans="2:3">
      <c r="B18" s="63" t="s">
        <v>15</v>
      </c>
      <c r="C18" s="64">
        <f>C17*0.06</f>
        <v>4467</v>
      </c>
    </row>
    <row r="19" ht="18.35" spans="2:3">
      <c r="B19" s="23" t="s">
        <v>16</v>
      </c>
      <c r="C19" s="37">
        <f>C17+C18</f>
        <v>78917</v>
      </c>
    </row>
    <row r="20" spans="2:2">
      <c r="B20" s="65" t="s">
        <v>17</v>
      </c>
    </row>
    <row r="22" spans="2:3">
      <c r="B22" s="66" t="s">
        <v>18</v>
      </c>
      <c r="C22" s="67">
        <f>C15/C17</f>
        <v>0.139691067830759</v>
      </c>
    </row>
    <row r="24" spans="2:2">
      <c r="B24" s="25"/>
    </row>
    <row r="25" spans="2:2">
      <c r="B25" s="68"/>
    </row>
    <row r="26" spans="2:2">
      <c r="B26" s="68"/>
    </row>
    <row r="27" spans="2:2">
      <c r="B27" s="68"/>
    </row>
    <row r="28" spans="2:2">
      <c r="B28" s="68"/>
    </row>
    <row r="29" spans="2:2">
      <c r="B29" s="68"/>
    </row>
  </sheetData>
  <mergeCells count="6">
    <mergeCell ref="B1:C1"/>
    <mergeCell ref="B8:C8"/>
    <mergeCell ref="B10:C10"/>
    <mergeCell ref="B12:C12"/>
    <mergeCell ref="B14:C14"/>
    <mergeCell ref="B16:C16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0"/>
  <sheetViews>
    <sheetView workbookViewId="0">
      <selection activeCell="D21" sqref="D21"/>
    </sheetView>
  </sheetViews>
  <sheetFormatPr defaultColWidth="8.91964285714286" defaultRowHeight="17.6" outlineLevelCol="7"/>
  <cols>
    <col min="1" max="1" width="5.08035714285714" customWidth="1"/>
    <col min="2" max="2" width="28.9017857142857" style="2" customWidth="1"/>
    <col min="3" max="3" width="36.8035714285714" style="3" customWidth="1"/>
    <col min="4" max="4" width="17.5803571428571" style="3" customWidth="1"/>
    <col min="5" max="5" width="11" style="2" customWidth="1"/>
    <col min="6" max="6" width="8.41964285714286" style="2" customWidth="1"/>
    <col min="7" max="7" width="10.0803571428571" style="2" customWidth="1"/>
    <col min="8" max="8" width="14.9196428571429" style="2" customWidth="1"/>
    <col min="9" max="9" width="13.5803571428571" customWidth="1"/>
  </cols>
  <sheetData>
    <row r="1" customFormat="1" ht="37.5" customHeight="1" spans="2:8">
      <c r="B1" s="4" t="s">
        <v>0</v>
      </c>
      <c r="C1" s="4"/>
      <c r="D1" s="5"/>
      <c r="E1" s="5"/>
      <c r="F1" s="5"/>
      <c r="G1" s="5"/>
      <c r="H1" s="5"/>
    </row>
    <row r="2" customFormat="1" spans="2:8">
      <c r="B2" s="6" t="s">
        <v>1</v>
      </c>
      <c r="C2" s="7" t="s">
        <v>2</v>
      </c>
      <c r="D2" s="8"/>
      <c r="E2" s="29"/>
      <c r="F2" s="29"/>
      <c r="G2" s="29"/>
      <c r="H2" s="29"/>
    </row>
    <row r="3" customFormat="1" spans="2:8">
      <c r="B3" s="6" t="s">
        <v>3</v>
      </c>
      <c r="C3" s="7" t="s">
        <v>4</v>
      </c>
      <c r="D3" s="9"/>
      <c r="E3" s="29"/>
      <c r="F3" s="29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s="1" customFormat="1" spans="2:8">
      <c r="B8" s="40" t="s">
        <v>25</v>
      </c>
      <c r="C8" s="41"/>
      <c r="D8" s="41"/>
      <c r="E8" s="41"/>
      <c r="F8" s="41"/>
      <c r="G8" s="41"/>
      <c r="H8" s="54"/>
    </row>
    <row r="9" s="1" customFormat="1" ht="31" spans="2:8">
      <c r="B9" s="42" t="s">
        <v>26</v>
      </c>
      <c r="C9" s="43" t="s">
        <v>27</v>
      </c>
      <c r="D9" s="44">
        <v>2021</v>
      </c>
      <c r="E9" s="33">
        <v>2800</v>
      </c>
      <c r="F9" s="51" t="s">
        <v>28</v>
      </c>
      <c r="G9" s="52">
        <v>1</v>
      </c>
      <c r="H9" s="36">
        <f>E9*G9</f>
        <v>2800</v>
      </c>
    </row>
    <row r="10" s="1" customFormat="1" spans="2:8">
      <c r="B10" s="46" t="s">
        <v>29</v>
      </c>
      <c r="C10" s="47"/>
      <c r="D10" s="47"/>
      <c r="E10" s="47"/>
      <c r="F10" s="47"/>
      <c r="G10" s="56"/>
      <c r="H10" s="55">
        <f>SUM(H9:H9)</f>
        <v>2800</v>
      </c>
    </row>
    <row r="11" customFormat="1" ht="18.35" spans="2:8">
      <c r="B11" s="23" t="s">
        <v>11</v>
      </c>
      <c r="C11" s="24"/>
      <c r="D11" s="24"/>
      <c r="E11" s="24"/>
      <c r="F11" s="24"/>
      <c r="G11" s="24"/>
      <c r="H11" s="37">
        <f>H10</f>
        <v>2800</v>
      </c>
    </row>
    <row r="15" spans="2:5">
      <c r="B15" s="25"/>
      <c r="C15" s="26"/>
      <c r="D15" s="26"/>
      <c r="E15" s="38"/>
    </row>
    <row r="16" spans="2:5">
      <c r="B16" s="7"/>
      <c r="C16" s="27"/>
      <c r="D16" s="27"/>
      <c r="E16" s="39"/>
    </row>
    <row r="17" spans="2:5">
      <c r="B17" s="7"/>
      <c r="C17" s="27"/>
      <c r="D17" s="27"/>
      <c r="E17" s="39"/>
    </row>
    <row r="18" spans="2:5">
      <c r="B18" s="7"/>
      <c r="C18" s="27"/>
      <c r="D18" s="27"/>
      <c r="E18" s="39"/>
    </row>
    <row r="19" spans="2:5">
      <c r="B19" s="7"/>
      <c r="C19" s="27"/>
      <c r="D19" s="27"/>
      <c r="E19" s="39"/>
    </row>
    <row r="20" spans="2:5">
      <c r="B20" s="7"/>
      <c r="C20" s="28"/>
      <c r="D20" s="28"/>
      <c r="E20" s="39"/>
    </row>
  </sheetData>
  <mergeCells count="4">
    <mergeCell ref="B1:C1"/>
    <mergeCell ref="B8:H8"/>
    <mergeCell ref="B10:G10"/>
    <mergeCell ref="B11:G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zoomScale="80" zoomScaleNormal="80" zoomScaleSheetLayoutView="90" workbookViewId="0">
      <selection activeCell="L14" sqref="L14"/>
    </sheetView>
  </sheetViews>
  <sheetFormatPr defaultColWidth="8.91964285714286" defaultRowHeight="17.6"/>
  <cols>
    <col min="1" max="1" width="5.08035714285714" customWidth="1"/>
    <col min="2" max="2" width="28.9017857142857" style="2" customWidth="1"/>
    <col min="3" max="3" width="36.8035714285714" style="3" customWidth="1"/>
    <col min="4" max="4" width="17.5803571428571" style="3" customWidth="1"/>
    <col min="5" max="5" width="11" style="2" customWidth="1"/>
    <col min="6" max="6" width="8.41964285714286" style="2" customWidth="1"/>
    <col min="7" max="7" width="10.0803571428571" style="2" customWidth="1"/>
    <col min="8" max="9" width="14.9196428571429" style="2" customWidth="1"/>
    <col min="10" max="10" width="13.5803571428571" customWidth="1"/>
  </cols>
  <sheetData>
    <row r="1" customFormat="1" ht="37.5" customHeight="1" spans="2:9">
      <c r="B1" s="4" t="s">
        <v>0</v>
      </c>
      <c r="C1" s="4"/>
      <c r="D1" s="5"/>
      <c r="E1" s="5"/>
      <c r="F1" s="5"/>
      <c r="G1" s="5"/>
      <c r="H1" s="5"/>
      <c r="I1" s="5"/>
    </row>
    <row r="2" customFormat="1" spans="2:9">
      <c r="B2" s="6" t="s">
        <v>1</v>
      </c>
      <c r="C2" s="7" t="s">
        <v>2</v>
      </c>
      <c r="D2" s="8"/>
      <c r="E2" s="29"/>
      <c r="F2" s="29"/>
      <c r="G2" s="29"/>
      <c r="H2" s="29"/>
      <c r="I2" s="29"/>
    </row>
    <row r="3" customFormat="1" spans="2:9">
      <c r="B3" s="6" t="s">
        <v>3</v>
      </c>
      <c r="C3" s="7" t="s">
        <v>4</v>
      </c>
      <c r="D3" s="9"/>
      <c r="E3" s="29"/>
      <c r="F3" s="29"/>
      <c r="G3" s="29"/>
      <c r="H3" s="29"/>
      <c r="I3" s="29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/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.75" customHeight="1" spans="2:9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50" t="s">
        <v>30</v>
      </c>
      <c r="I7" s="31" t="s">
        <v>24</v>
      </c>
    </row>
    <row r="8" s="1" customFormat="1" spans="2:9">
      <c r="B8" s="40" t="s">
        <v>31</v>
      </c>
      <c r="C8" s="41"/>
      <c r="D8" s="41"/>
      <c r="E8" s="41"/>
      <c r="F8" s="41"/>
      <c r="G8" s="41"/>
      <c r="H8" s="41"/>
      <c r="I8" s="54"/>
    </row>
    <row r="9" s="1" customFormat="1" spans="2:9">
      <c r="B9" s="42" t="s">
        <v>32</v>
      </c>
      <c r="C9" s="43" t="s">
        <v>33</v>
      </c>
      <c r="D9" s="44">
        <v>2021</v>
      </c>
      <c r="E9" s="33">
        <v>2000</v>
      </c>
      <c r="F9" s="51" t="s">
        <v>34</v>
      </c>
      <c r="G9" s="52">
        <v>1</v>
      </c>
      <c r="H9" s="53">
        <v>4</v>
      </c>
      <c r="I9" s="36">
        <f t="shared" ref="I9:I17" si="0">E9*G9*H9</f>
        <v>8000</v>
      </c>
    </row>
    <row r="10" s="1" customFormat="1" spans="2:9">
      <c r="B10" s="42" t="s">
        <v>35</v>
      </c>
      <c r="C10" s="43" t="s">
        <v>36</v>
      </c>
      <c r="D10" s="45"/>
      <c r="E10" s="33">
        <v>500</v>
      </c>
      <c r="F10" s="51" t="s">
        <v>34</v>
      </c>
      <c r="G10" s="52">
        <v>1</v>
      </c>
      <c r="H10" s="53">
        <v>4</v>
      </c>
      <c r="I10" s="36">
        <f t="shared" si="0"/>
        <v>2000</v>
      </c>
    </row>
    <row r="11" s="1" customFormat="1" spans="2:9">
      <c r="B11" s="42" t="s">
        <v>37</v>
      </c>
      <c r="C11" s="43" t="s">
        <v>38</v>
      </c>
      <c r="D11" s="45"/>
      <c r="E11" s="33">
        <v>300</v>
      </c>
      <c r="F11" s="51" t="s">
        <v>39</v>
      </c>
      <c r="G11" s="52">
        <v>30</v>
      </c>
      <c r="H11" s="53">
        <v>4</v>
      </c>
      <c r="I11" s="36">
        <f t="shared" si="0"/>
        <v>36000</v>
      </c>
    </row>
    <row r="12" s="1" customFormat="1" spans="2:9">
      <c r="B12" s="42" t="s">
        <v>40</v>
      </c>
      <c r="C12" s="43" t="s">
        <v>38</v>
      </c>
      <c r="D12" s="45"/>
      <c r="E12" s="33">
        <v>0</v>
      </c>
      <c r="F12" s="51" t="s">
        <v>39</v>
      </c>
      <c r="G12" s="52">
        <v>25</v>
      </c>
      <c r="H12" s="53">
        <v>4</v>
      </c>
      <c r="I12" s="36">
        <f t="shared" si="0"/>
        <v>0</v>
      </c>
    </row>
    <row r="13" s="1" customFormat="1" spans="2:9">
      <c r="B13" s="42" t="s">
        <v>41</v>
      </c>
      <c r="C13" s="43" t="s">
        <v>42</v>
      </c>
      <c r="D13" s="45"/>
      <c r="E13" s="33">
        <v>0</v>
      </c>
      <c r="F13" s="51" t="s">
        <v>43</v>
      </c>
      <c r="G13" s="52">
        <v>25</v>
      </c>
      <c r="H13" s="53">
        <v>4</v>
      </c>
      <c r="I13" s="36">
        <f t="shared" si="0"/>
        <v>0</v>
      </c>
    </row>
    <row r="14" s="1" customFormat="1" spans="2:9">
      <c r="B14" s="42" t="s">
        <v>44</v>
      </c>
      <c r="C14" s="43" t="s">
        <v>45</v>
      </c>
      <c r="D14" s="45"/>
      <c r="E14" s="33">
        <v>0</v>
      </c>
      <c r="F14" s="51" t="s">
        <v>46</v>
      </c>
      <c r="G14" s="52">
        <v>25</v>
      </c>
      <c r="H14" s="53">
        <v>4</v>
      </c>
      <c r="I14" s="36">
        <f t="shared" si="0"/>
        <v>0</v>
      </c>
    </row>
    <row r="15" s="1" customFormat="1" spans="2:9">
      <c r="B15" s="42" t="s">
        <v>47</v>
      </c>
      <c r="C15" s="43" t="s">
        <v>47</v>
      </c>
      <c r="D15" s="45"/>
      <c r="E15" s="33">
        <v>0</v>
      </c>
      <c r="F15" s="51" t="s">
        <v>46</v>
      </c>
      <c r="G15" s="52">
        <v>25</v>
      </c>
      <c r="H15" s="53">
        <v>4</v>
      </c>
      <c r="I15" s="36">
        <f t="shared" si="0"/>
        <v>0</v>
      </c>
    </row>
    <row r="16" s="1" customFormat="1" spans="2:9">
      <c r="B16" s="42" t="s">
        <v>48</v>
      </c>
      <c r="C16" s="43" t="s">
        <v>48</v>
      </c>
      <c r="D16" s="45"/>
      <c r="E16" s="33">
        <v>0</v>
      </c>
      <c r="F16" s="51" t="s">
        <v>46</v>
      </c>
      <c r="G16" s="52">
        <v>35</v>
      </c>
      <c r="H16" s="53">
        <v>4</v>
      </c>
      <c r="I16" s="36">
        <f t="shared" si="0"/>
        <v>0</v>
      </c>
    </row>
    <row r="17" s="1" customFormat="1" spans="2:9">
      <c r="B17" s="42" t="s">
        <v>49</v>
      </c>
      <c r="C17" s="43" t="s">
        <v>50</v>
      </c>
      <c r="D17" s="45"/>
      <c r="E17" s="33">
        <v>50</v>
      </c>
      <c r="F17" s="51" t="s">
        <v>39</v>
      </c>
      <c r="G17" s="52">
        <v>30</v>
      </c>
      <c r="H17" s="53">
        <v>4</v>
      </c>
      <c r="I17" s="36">
        <f t="shared" si="0"/>
        <v>6000</v>
      </c>
    </row>
    <row r="18" s="1" customFormat="1" spans="2:9">
      <c r="B18" s="46" t="s">
        <v>29</v>
      </c>
      <c r="C18" s="47"/>
      <c r="D18" s="47"/>
      <c r="E18" s="47"/>
      <c r="F18" s="47"/>
      <c r="G18" s="47"/>
      <c r="H18" s="47"/>
      <c r="I18" s="55">
        <f>SUM(I9:I17)</f>
        <v>52000</v>
      </c>
    </row>
    <row r="19" customFormat="1" ht="18.35" spans="2:9">
      <c r="B19" s="48" t="s">
        <v>11</v>
      </c>
      <c r="C19" s="49"/>
      <c r="D19" s="49"/>
      <c r="E19" s="49"/>
      <c r="F19" s="49"/>
      <c r="G19" s="49"/>
      <c r="H19" s="49"/>
      <c r="I19" s="37">
        <f>I18</f>
        <v>52000</v>
      </c>
    </row>
    <row r="23" s="1" customFormat="1" spans="1:16384">
      <c r="A23"/>
      <c r="B23" s="25"/>
      <c r="C23" s="26"/>
      <c r="D23" s="26"/>
      <c r="E23" s="38"/>
      <c r="F23" s="2"/>
      <c r="G23" s="2"/>
      <c r="H23" s="2"/>
      <c r="I23" s="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1:16384">
      <c r="A24"/>
      <c r="B24" s="7"/>
      <c r="C24" s="27"/>
      <c r="D24" s="27"/>
      <c r="E24" s="39"/>
      <c r="F24" s="2"/>
      <c r="G24" s="2"/>
      <c r="H24" s="2"/>
      <c r="I24" s="2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customFormat="1" spans="2:9">
      <c r="B25" s="7"/>
      <c r="C25" s="27"/>
      <c r="D25" s="27"/>
      <c r="E25" s="39"/>
      <c r="F25" s="2"/>
      <c r="G25" s="2"/>
      <c r="H25" s="2"/>
      <c r="I25" s="2"/>
    </row>
    <row r="26" customFormat="1" spans="2:9">
      <c r="B26" s="7"/>
      <c r="C26" s="27"/>
      <c r="D26" s="27"/>
      <c r="E26" s="39"/>
      <c r="F26" s="2"/>
      <c r="G26" s="2"/>
      <c r="H26" s="2"/>
      <c r="I26" s="2"/>
    </row>
    <row r="27" customFormat="1" spans="2:9">
      <c r="B27" s="7"/>
      <c r="C27" s="27"/>
      <c r="D27" s="27"/>
      <c r="E27" s="39"/>
      <c r="F27" s="2"/>
      <c r="G27" s="2"/>
      <c r="H27" s="2"/>
      <c r="I27" s="2"/>
    </row>
    <row r="28" customFormat="1" spans="2:9">
      <c r="B28" s="7"/>
      <c r="C28" s="28"/>
      <c r="D28" s="28"/>
      <c r="E28" s="39"/>
      <c r="F28" s="2"/>
      <c r="G28" s="2"/>
      <c r="H28" s="2"/>
      <c r="I28" s="2"/>
    </row>
  </sheetData>
  <mergeCells count="5">
    <mergeCell ref="B1:C1"/>
    <mergeCell ref="B8:I8"/>
    <mergeCell ref="B18:H18"/>
    <mergeCell ref="B19:H19"/>
    <mergeCell ref="D9:D17"/>
  </mergeCells>
  <pageMargins left="0.75" right="0.75" top="1" bottom="1" header="0.3" footer="0.3"/>
  <pageSetup paperSize="9" scale="3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workbookViewId="0">
      <selection activeCell="I12" sqref="I12"/>
    </sheetView>
  </sheetViews>
  <sheetFormatPr defaultColWidth="8.91964285714286" defaultRowHeight="17.6"/>
  <cols>
    <col min="1" max="1" width="5.08035714285714" customWidth="1"/>
    <col min="2" max="2" width="28.9017857142857" style="2" customWidth="1"/>
    <col min="3" max="3" width="36.8035714285714" style="3" customWidth="1"/>
    <col min="4" max="4" width="17.5803571428571" style="3" customWidth="1"/>
    <col min="5" max="5" width="11" style="2" customWidth="1"/>
    <col min="6" max="6" width="11.2142857142857" style="2" customWidth="1"/>
    <col min="7" max="7" width="10.0803571428571" style="2" customWidth="1"/>
    <col min="8" max="9" width="14.9196428571429" style="2" customWidth="1"/>
    <col min="10" max="10" width="13.5803571428571" customWidth="1"/>
  </cols>
  <sheetData>
    <row r="1" customFormat="1" ht="37.5" customHeight="1" spans="2:9">
      <c r="B1" s="4" t="s">
        <v>0</v>
      </c>
      <c r="C1" s="4"/>
      <c r="D1" s="5"/>
      <c r="E1" s="5"/>
      <c r="F1" s="5"/>
      <c r="G1" s="5"/>
      <c r="H1" s="5"/>
      <c r="I1" s="5"/>
    </row>
    <row r="2" customFormat="1" spans="2:9">
      <c r="B2" s="6" t="s">
        <v>1</v>
      </c>
      <c r="C2" s="7" t="s">
        <v>2</v>
      </c>
      <c r="D2" s="8"/>
      <c r="E2" s="29"/>
      <c r="F2" s="29"/>
      <c r="G2" s="29"/>
      <c r="H2" s="29"/>
      <c r="I2" s="29"/>
    </row>
    <row r="3" customFormat="1" spans="2:9">
      <c r="B3" s="6" t="s">
        <v>3</v>
      </c>
      <c r="C3" s="7" t="s">
        <v>4</v>
      </c>
      <c r="D3" s="9"/>
      <c r="E3" s="29"/>
      <c r="F3" s="29"/>
      <c r="G3" s="29"/>
      <c r="H3" s="29"/>
      <c r="I3" s="29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/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.75" customHeight="1" spans="2:9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50" t="s">
        <v>30</v>
      </c>
      <c r="I7" s="31" t="s">
        <v>24</v>
      </c>
    </row>
    <row r="8" s="1" customFormat="1" spans="2:9">
      <c r="B8" s="40" t="s">
        <v>51</v>
      </c>
      <c r="C8" s="41"/>
      <c r="D8" s="41"/>
      <c r="E8" s="41"/>
      <c r="F8" s="41"/>
      <c r="G8" s="41"/>
      <c r="H8" s="41"/>
      <c r="I8" s="54"/>
    </row>
    <row r="9" s="1" customFormat="1" spans="2:9">
      <c r="B9" s="42" t="s">
        <v>52</v>
      </c>
      <c r="C9" s="43" t="s">
        <v>53</v>
      </c>
      <c r="D9" s="44">
        <v>2021</v>
      </c>
      <c r="E9" s="33">
        <v>750</v>
      </c>
      <c r="F9" s="51" t="s">
        <v>54</v>
      </c>
      <c r="G9" s="52">
        <v>10</v>
      </c>
      <c r="H9" s="53">
        <v>1</v>
      </c>
      <c r="I9" s="36">
        <f>E9*G9*H9</f>
        <v>7500</v>
      </c>
    </row>
    <row r="10" s="1" customFormat="1" spans="2:9">
      <c r="B10" s="42" t="s">
        <v>55</v>
      </c>
      <c r="C10" s="43" t="s">
        <v>56</v>
      </c>
      <c r="D10" s="45"/>
      <c r="E10" s="33">
        <v>175</v>
      </c>
      <c r="F10" s="51" t="s">
        <v>57</v>
      </c>
      <c r="G10" s="52">
        <v>10</v>
      </c>
      <c r="H10" s="53">
        <v>1</v>
      </c>
      <c r="I10" s="36">
        <f>E10*G10*H10</f>
        <v>1750</v>
      </c>
    </row>
    <row r="11" s="1" customFormat="1" spans="2:9">
      <c r="B11" s="46" t="s">
        <v>29</v>
      </c>
      <c r="C11" s="47"/>
      <c r="D11" s="47"/>
      <c r="E11" s="47"/>
      <c r="F11" s="47"/>
      <c r="G11" s="47"/>
      <c r="H11" s="47"/>
      <c r="I11" s="55">
        <f>SUM(I9:I10)</f>
        <v>9250</v>
      </c>
    </row>
    <row r="12" customFormat="1" ht="18.35" spans="2:9">
      <c r="B12" s="48" t="s">
        <v>11</v>
      </c>
      <c r="C12" s="49"/>
      <c r="D12" s="49"/>
      <c r="E12" s="49"/>
      <c r="F12" s="49"/>
      <c r="G12" s="49"/>
      <c r="H12" s="49"/>
      <c r="I12" s="37">
        <f>I11</f>
        <v>9250</v>
      </c>
    </row>
    <row r="16" s="1" customFormat="1" spans="1:16384">
      <c r="A16"/>
      <c r="B16" s="25"/>
      <c r="C16" s="26"/>
      <c r="D16" s="26"/>
      <c r="E16" s="38"/>
      <c r="F16" s="2"/>
      <c r="G16" s="2"/>
      <c r="H16" s="2"/>
      <c r="I16" s="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spans="1:16384">
      <c r="A17"/>
      <c r="B17" s="7"/>
      <c r="C17" s="27"/>
      <c r="D17" s="27"/>
      <c r="E17" s="39"/>
      <c r="F17" s="2"/>
      <c r="G17" s="2"/>
      <c r="H17" s="2"/>
      <c r="I17" s="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customFormat="1" spans="2:9">
      <c r="B18" s="7"/>
      <c r="C18" s="27"/>
      <c r="D18" s="27"/>
      <c r="E18" s="39"/>
      <c r="F18" s="2"/>
      <c r="G18" s="2"/>
      <c r="H18" s="2"/>
      <c r="I18" s="2"/>
    </row>
    <row r="19" customFormat="1" spans="2:9">
      <c r="B19" s="7"/>
      <c r="C19" s="27"/>
      <c r="D19" s="27"/>
      <c r="E19" s="39"/>
      <c r="F19" s="2"/>
      <c r="G19" s="2"/>
      <c r="H19" s="2"/>
      <c r="I19" s="2"/>
    </row>
    <row r="20" customFormat="1" spans="2:9">
      <c r="B20" s="7"/>
      <c r="C20" s="27"/>
      <c r="D20" s="27"/>
      <c r="E20" s="39"/>
      <c r="F20" s="2"/>
      <c r="G20" s="2"/>
      <c r="H20" s="2"/>
      <c r="I20" s="2"/>
    </row>
    <row r="21" customFormat="1" spans="2:9">
      <c r="B21" s="7"/>
      <c r="C21" s="28"/>
      <c r="D21" s="28"/>
      <c r="E21" s="39"/>
      <c r="F21" s="2"/>
      <c r="G21" s="2"/>
      <c r="H21" s="2"/>
      <c r="I21" s="2"/>
    </row>
  </sheetData>
  <mergeCells count="5">
    <mergeCell ref="B1:C1"/>
    <mergeCell ref="B8:I8"/>
    <mergeCell ref="B11:H11"/>
    <mergeCell ref="B12:H12"/>
    <mergeCell ref="D9:D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B11" sqref="B11:G11"/>
    </sheetView>
  </sheetViews>
  <sheetFormatPr defaultColWidth="8.91964285714286" defaultRowHeight="17.6" outlineLevelCol="7"/>
  <cols>
    <col min="1" max="1" width="5.08035714285714" customWidth="1"/>
    <col min="2" max="2" width="26.0803571428571" style="2" customWidth="1"/>
    <col min="3" max="3" width="35.7857142857143" style="3" customWidth="1"/>
    <col min="4" max="4" width="18.3303571428571" style="3" customWidth="1"/>
    <col min="5" max="5" width="11" style="2" customWidth="1"/>
    <col min="6" max="6" width="8.41964285714286" style="2" customWidth="1"/>
    <col min="7" max="7" width="10.0803571428571" style="2" customWidth="1"/>
    <col min="8" max="8" width="14.919642857142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9"/>
      <c r="F2" s="29"/>
      <c r="G2" s="29"/>
      <c r="H2" s="29"/>
    </row>
    <row r="3" spans="2:8">
      <c r="B3" s="6" t="s">
        <v>3</v>
      </c>
      <c r="C3" s="7" t="s">
        <v>4</v>
      </c>
      <c r="D3" s="9"/>
      <c r="E3" s="29"/>
      <c r="F3" s="29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33.75" customHeight="1" spans="2:8">
      <c r="B8" s="16" t="s">
        <v>58</v>
      </c>
      <c r="C8" s="17"/>
      <c r="D8" s="17"/>
      <c r="E8" s="17"/>
      <c r="F8" s="17"/>
      <c r="G8" s="17"/>
      <c r="H8" s="32"/>
    </row>
    <row r="9" spans="2:8">
      <c r="B9" s="18" t="s">
        <v>59</v>
      </c>
      <c r="C9" s="19" t="s">
        <v>60</v>
      </c>
      <c r="D9" s="20">
        <v>2021</v>
      </c>
      <c r="E9" s="33">
        <v>550</v>
      </c>
      <c r="F9" s="34" t="s">
        <v>61</v>
      </c>
      <c r="G9" s="35">
        <v>13</v>
      </c>
      <c r="H9" s="36">
        <f>E9*G9</f>
        <v>7150</v>
      </c>
    </row>
    <row r="10" spans="2:8">
      <c r="B10" s="18" t="s">
        <v>62</v>
      </c>
      <c r="C10" s="21"/>
      <c r="D10" s="22"/>
      <c r="E10" s="33">
        <v>250</v>
      </c>
      <c r="F10" s="34" t="s">
        <v>61</v>
      </c>
      <c r="G10" s="35">
        <v>13</v>
      </c>
      <c r="H10" s="36">
        <f>E10*G10</f>
        <v>3250</v>
      </c>
    </row>
    <row r="11" ht="18.35" spans="2:8">
      <c r="B11" s="23" t="s">
        <v>11</v>
      </c>
      <c r="C11" s="24"/>
      <c r="D11" s="24"/>
      <c r="E11" s="24"/>
      <c r="F11" s="24"/>
      <c r="G11" s="24"/>
      <c r="H11" s="37">
        <f>SUM(H9:H10)</f>
        <v>10400</v>
      </c>
    </row>
    <row r="15" spans="2:5">
      <c r="B15" s="25"/>
      <c r="C15" s="26"/>
      <c r="D15" s="26"/>
      <c r="E15" s="38"/>
    </row>
    <row r="16" spans="2:5">
      <c r="B16" s="7"/>
      <c r="C16" s="27"/>
      <c r="D16" s="27"/>
      <c r="E16" s="39"/>
    </row>
    <row r="17" spans="2:5">
      <c r="B17" s="7"/>
      <c r="C17" s="27"/>
      <c r="D17" s="27"/>
      <c r="E17" s="39"/>
    </row>
    <row r="18" spans="2:5">
      <c r="B18" s="7"/>
      <c r="C18" s="27"/>
      <c r="D18" s="27"/>
      <c r="E18" s="39"/>
    </row>
    <row r="19" spans="2:5">
      <c r="B19" s="7"/>
      <c r="C19" s="27"/>
      <c r="D19" s="27"/>
      <c r="E19" s="39"/>
    </row>
    <row r="20" spans="2:5">
      <c r="B20" s="7"/>
      <c r="C20" s="28"/>
      <c r="D20" s="28"/>
      <c r="E20" s="39"/>
    </row>
  </sheetData>
  <mergeCells count="5">
    <mergeCell ref="B1:C1"/>
    <mergeCell ref="B8:H8"/>
    <mergeCell ref="B11:G11"/>
    <mergeCell ref="C9:C10"/>
    <mergeCell ref="D9:D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 Development</vt:lpstr>
      <vt:lpstr>Medical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神子吾子的小梅</cp:lastModifiedBy>
  <dcterms:created xsi:type="dcterms:W3CDTF">2016-06-30T17:42:00Z</dcterms:created>
  <cp:lastPrinted>2021-01-09T14:16:00Z</cp:lastPrinted>
  <dcterms:modified xsi:type="dcterms:W3CDTF">2024-02-05T16:31:26Z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D1DEF60C9F1B4914A18223B9870F8E13_13</vt:lpwstr>
  </property>
</Properties>
</file>