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1\5-勿删-E-folder 汇总\Kristy\5-2021赛诺菲零售患教资料制作\结算\"/>
    </mc:Choice>
  </mc:AlternateContent>
  <bookViews>
    <workbookView xWindow="0" yWindow="0" windowWidth="24000" windowHeight="9750"/>
  </bookViews>
  <sheets>
    <sheet name="结算单" sheetId="6" r:id="rId1"/>
  </sheets>
  <calcPr calcId="152511"/>
</workbook>
</file>

<file path=xl/calcChain.xml><?xml version="1.0" encoding="utf-8"?>
<calcChain xmlns="http://schemas.openxmlformats.org/spreadsheetml/2006/main">
  <c r="B7" i="6" l="1"/>
  <c r="H27" i="6"/>
  <c r="H26" i="6"/>
  <c r="H24" i="6"/>
  <c r="H19" i="6" l="1"/>
  <c r="H18" i="6"/>
  <c r="H20" i="6" l="1"/>
  <c r="C6" i="6" s="1"/>
  <c r="H22" i="6"/>
  <c r="H23" i="6" s="1"/>
  <c r="C7" i="6" s="1"/>
  <c r="B6" i="6" l="1"/>
  <c r="H15" i="6" l="1"/>
  <c r="B8" i="6" l="1"/>
  <c r="H14" i="6" l="1"/>
  <c r="H16" i="6"/>
  <c r="C5" i="6" l="1"/>
  <c r="B5" i="6"/>
  <c r="C8" i="6" l="1"/>
  <c r="C9" i="6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<sst xmlns="http://schemas.openxmlformats.org/spreadsheetml/2006/main" count="45" uniqueCount="44">
  <si>
    <t>Descripation描述</t>
  </si>
  <si>
    <t xml:space="preserve">Item  </t>
  </si>
  <si>
    <t>Unit</t>
  </si>
  <si>
    <t>Time of usage</t>
  </si>
  <si>
    <t>Total</t>
  </si>
  <si>
    <t>Descripation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</si>
  <si>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</si>
  <si>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</si>
  <si>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</si>
  <si>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Agency: must fill in
供应商（填入右边）</t>
    <phoneticPr fontId="1" type="noConversion"/>
  </si>
  <si>
    <t>上海麦田公共关系咨询有限公司</t>
    <phoneticPr fontId="1" type="noConversion"/>
  </si>
  <si>
    <t>Item</t>
    <phoneticPr fontId="1" type="noConversion"/>
  </si>
  <si>
    <t>总计Total</t>
    <phoneticPr fontId="1" type="noConversion"/>
  </si>
  <si>
    <t>SA Rate Card Price</t>
    <phoneticPr fontId="1" type="noConversion"/>
  </si>
  <si>
    <t>Total Amount</t>
    <phoneticPr fontId="1" type="noConversion"/>
  </si>
  <si>
    <t>税 Tax</t>
    <phoneticPr fontId="1" type="noConversion"/>
  </si>
  <si>
    <t>1-1</t>
    <phoneticPr fontId="1" type="noConversion"/>
  </si>
  <si>
    <t>1-2</t>
  </si>
  <si>
    <t>2-2</t>
    <phoneticPr fontId="1" type="noConversion"/>
  </si>
  <si>
    <t>合计</t>
    <phoneticPr fontId="1" type="noConversion"/>
  </si>
  <si>
    <t>更新中文幻灯片</t>
    <phoneticPr fontId="1" type="noConversion"/>
  </si>
  <si>
    <t>页</t>
    <phoneticPr fontId="1" type="noConversion"/>
  </si>
  <si>
    <t>更新DA</t>
    <phoneticPr fontId="1" type="noConversion"/>
  </si>
  <si>
    <t>时</t>
    <phoneticPr fontId="1" type="noConversion"/>
  </si>
  <si>
    <t>设计修改：针对现有材料进行再美化及编辑，排版及设计。</t>
    <phoneticPr fontId="1" type="noConversion"/>
  </si>
  <si>
    <t>2-1</t>
    <phoneticPr fontId="1" type="noConversion"/>
  </si>
  <si>
    <t>时</t>
    <phoneticPr fontId="1" type="noConversion"/>
  </si>
  <si>
    <t>3-1</t>
    <phoneticPr fontId="1" type="noConversion"/>
  </si>
  <si>
    <t>视频剪辑</t>
    <phoneticPr fontId="1" type="noConversion"/>
  </si>
  <si>
    <t>包含视频内图片修改，根据已经存在的素材进行剪辑、处理、拼接、合成</t>
    <phoneticPr fontId="1" type="noConversion"/>
  </si>
  <si>
    <t>分钟</t>
    <phoneticPr fontId="1" type="noConversion"/>
  </si>
  <si>
    <t>Total</t>
    <phoneticPr fontId="1" type="noConversion"/>
  </si>
  <si>
    <t>Quotation报价</t>
    <phoneticPr fontId="1" type="noConversion"/>
  </si>
  <si>
    <t>结算明细表 Invoice Breakdown</t>
    <phoneticPr fontId="1" type="noConversion"/>
  </si>
  <si>
    <t>Invoice Summary 结算总表</t>
    <phoneticPr fontId="4" type="noConversion"/>
  </si>
  <si>
    <t>来得时及来优时产品材料修改</t>
    <phoneticPr fontId="1" type="noConversion"/>
  </si>
  <si>
    <t>亚莫利一图读懂</t>
    <phoneticPr fontId="1" type="noConversion"/>
  </si>
  <si>
    <t>在已有幻灯基础上进行编辑，包括编辑润色、校对、版式调整及解说词编写</t>
    <phoneticPr fontId="1" type="noConversion"/>
  </si>
  <si>
    <t>医学总监</t>
  </si>
  <si>
    <t>医学总监，文章撰写支持</t>
  </si>
  <si>
    <t>长图文</t>
    <phoneticPr fontId="1" type="noConversion"/>
  </si>
  <si>
    <t>篇</t>
    <phoneticPr fontId="1" type="noConversion"/>
  </si>
  <si>
    <t>含排版，设计及完稿，一图读懂，共1期</t>
    <phoneticPr fontId="1" type="noConversion"/>
  </si>
  <si>
    <t>年会直播视频剪辑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</si>
</sst>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0.0000%"/>
    <numFmt numFmtId="181" formatCode="0.00_);[Red]\(0.00\)"/>
    <numFmt numFmtId="185" formatCode="_ * #,##0.00_ ;_ * \-#,##0.00_ ;_ * &quot;-&quot;??_ ;_ @_ 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8"/>
      <name val="微软雅黑"/>
      <family val="2"/>
      <charset val="134"/>
    </font>
    <font>
      <sz val="11"/>
      <color theme="1"/>
      <name val="宋体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8" fillId="0" borderId="0" applyBorder="0">
      <alignment vertical="top"/>
    </xf>
    <xf numFmtId="0" fontId="45" fillId="0" borderId="0"/>
    <xf numFmtId="185" fontId="4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185" fontId="4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0" fontId="5" fillId="0" borderId="0"/>
    <xf numFmtId="185" fontId="4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9" fillId="0" borderId="0" xfId="0" applyFont="1" applyBorder="1" applyAlignment="1">
      <alignment horizontal="center"/>
    </xf>
    <xf numFmtId="177" fontId="32" fillId="25" borderId="1" xfId="0" applyNumberFormat="1" applyFont="1" applyFill="1" applyBorder="1" applyAlignment="1">
      <alignment horizontal="center" vertical="center" wrapText="1"/>
    </xf>
    <xf numFmtId="177" fontId="31" fillId="25" borderId="1" xfId="0" applyNumberFormat="1" applyFont="1" applyFill="1" applyBorder="1" applyAlignment="1">
      <alignment horizontal="center" vertical="center" wrapText="1"/>
    </xf>
    <xf numFmtId="179" fontId="36" fillId="0" borderId="1" xfId="0" applyNumberFormat="1" applyFont="1" applyFill="1" applyBorder="1" applyAlignment="1">
      <alignment horizontal="right" vertical="center"/>
    </xf>
    <xf numFmtId="0" fontId="33" fillId="26" borderId="1" xfId="0" applyFont="1" applyFill="1" applyBorder="1" applyAlignment="1">
      <alignment horizontal="center" vertical="center"/>
    </xf>
    <xf numFmtId="0" fontId="37" fillId="26" borderId="1" xfId="34" applyFont="1" applyFill="1" applyBorder="1" applyAlignment="1">
      <alignment horizontal="left"/>
    </xf>
    <xf numFmtId="43" fontId="36" fillId="27" borderId="1" xfId="64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/>
    <xf numFmtId="0" fontId="33" fillId="26" borderId="1" xfId="34" applyFont="1" applyFill="1" applyBorder="1" applyAlignment="1">
      <alignment horizontal="left"/>
    </xf>
    <xf numFmtId="0" fontId="31" fillId="24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30" borderId="0" xfId="0" applyFont="1" applyFill="1" applyBorder="1" applyAlignment="1">
      <alignment horizontal="right" vertical="center" wrapText="1"/>
    </xf>
    <xf numFmtId="179" fontId="29" fillId="0" borderId="1" xfId="0" applyNumberFormat="1" applyFont="1" applyBorder="1" applyAlignment="1">
      <alignment vertical="center" wrapText="1"/>
    </xf>
    <xf numFmtId="43" fontId="29" fillId="0" borderId="1" xfId="0" applyNumberFormat="1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43" fontId="29" fillId="0" borderId="11" xfId="0" applyNumberFormat="1" applyFont="1" applyBorder="1" applyAlignment="1">
      <alignment vertical="center" wrapText="1"/>
    </xf>
    <xf numFmtId="178" fontId="37" fillId="27" borderId="1" xfId="34" applyNumberFormat="1" applyFont="1" applyFill="1" applyBorder="1" applyAlignment="1">
      <alignment horizontal="right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78" fontId="38" fillId="0" borderId="1" xfId="0" applyNumberFormat="1" applyFont="1" applyFill="1" applyBorder="1" applyAlignment="1">
      <alignment horizontal="right" vertical="center"/>
    </xf>
    <xf numFmtId="0" fontId="33" fillId="26" borderId="1" xfId="0" applyFont="1" applyFill="1" applyBorder="1" applyAlignment="1">
      <alignment horizontal="left"/>
    </xf>
    <xf numFmtId="0" fontId="29" fillId="0" borderId="0" xfId="34" applyFont="1" applyAlignment="1"/>
    <xf numFmtId="43" fontId="36" fillId="27" borderId="1" xfId="67" applyFont="1" applyFill="1" applyBorder="1" applyAlignment="1">
      <alignment horizontal="right" vertical="center" wrapText="1"/>
    </xf>
    <xf numFmtId="0" fontId="31" fillId="24" borderId="1" xfId="0" applyFont="1" applyFill="1" applyBorder="1" applyAlignment="1">
      <alignment horizontal="center" vertical="center"/>
    </xf>
    <xf numFmtId="180" fontId="33" fillId="26" borderId="1" xfId="0" applyNumberFormat="1" applyFont="1" applyFill="1" applyBorder="1" applyAlignment="1">
      <alignment horizontal="left"/>
    </xf>
    <xf numFmtId="177" fontId="31" fillId="25" borderId="1" xfId="0" applyNumberFormat="1" applyFont="1" applyFill="1" applyBorder="1" applyAlignment="1">
      <alignment horizontal="right" vertical="center" wrapText="1"/>
    </xf>
    <xf numFmtId="181" fontId="36" fillId="0" borderId="1" xfId="0" applyNumberFormat="1" applyFont="1" applyFill="1" applyBorder="1" applyAlignment="1">
      <alignment horizontal="right" vertical="center"/>
    </xf>
    <xf numFmtId="0" fontId="29" fillId="0" borderId="0" xfId="34" applyFont="1" applyFill="1" applyAlignment="1"/>
    <xf numFmtId="0" fontId="29" fillId="0" borderId="0" xfId="0" applyFont="1" applyFill="1"/>
    <xf numFmtId="0" fontId="31" fillId="25" borderId="1" xfId="0" applyFont="1" applyFill="1" applyBorder="1" applyAlignment="1">
      <alignment horizontal="center" vertical="center" wrapText="1"/>
    </xf>
    <xf numFmtId="181" fontId="36" fillId="0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181" fontId="36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78" fontId="33" fillId="26" borderId="1" xfId="0" applyNumberFormat="1" applyFont="1" applyFill="1" applyBorder="1" applyAlignment="1">
      <alignment horizontal="right"/>
    </xf>
    <xf numFmtId="10" fontId="37" fillId="26" borderId="1" xfId="63" applyNumberFormat="1" applyFont="1" applyFill="1" applyBorder="1" applyAlignment="1">
      <alignment horizontal="right"/>
    </xf>
    <xf numFmtId="177" fontId="31" fillId="29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30" fillId="27" borderId="0" xfId="0" applyFont="1" applyFill="1" applyAlignment="1">
      <alignment horizontal="right" wrapText="1"/>
    </xf>
    <xf numFmtId="0" fontId="43" fillId="27" borderId="0" xfId="0" applyFont="1" applyFill="1" applyBorder="1" applyAlignment="1">
      <alignment horizontal="right" vertical="center" wrapText="1"/>
    </xf>
    <xf numFmtId="176" fontId="42" fillId="27" borderId="0" xfId="62" applyFont="1" applyFill="1" applyBorder="1" applyAlignment="1">
      <alignment horizontal="right"/>
    </xf>
    <xf numFmtId="176" fontId="42" fillId="27" borderId="0" xfId="62" applyFont="1" applyFill="1" applyBorder="1" applyAlignment="1">
      <alignment horizontal="right" vertical="center"/>
    </xf>
    <xf numFmtId="176" fontId="29" fillId="27" borderId="0" xfId="62" applyFont="1" applyFill="1" applyBorder="1" applyAlignment="1">
      <alignment horizontal="right"/>
    </xf>
    <xf numFmtId="0" fontId="37" fillId="26" borderId="1" xfId="34" applyFont="1" applyFill="1" applyBorder="1" applyAlignment="1">
      <alignment horizontal="right"/>
    </xf>
    <xf numFmtId="0" fontId="37" fillId="26" borderId="1" xfId="0" applyFont="1" applyFill="1" applyBorder="1" applyAlignment="1">
      <alignment horizontal="right"/>
    </xf>
    <xf numFmtId="181" fontId="3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9" fontId="33" fillId="26" borderId="1" xfId="0" applyNumberFormat="1" applyFont="1" applyFill="1" applyBorder="1" applyAlignment="1">
      <alignment horizontal="left"/>
    </xf>
    <xf numFmtId="0" fontId="40" fillId="28" borderId="1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center" vertical="center"/>
    </xf>
    <xf numFmtId="0" fontId="36" fillId="0" borderId="1" xfId="34" applyFont="1" applyBorder="1" applyAlignment="1">
      <alignment horizontal="right"/>
    </xf>
    <xf numFmtId="0" fontId="39" fillId="0" borderId="0" xfId="0" applyFont="1" applyAlignment="1">
      <alignment horizontal="center"/>
    </xf>
    <xf numFmtId="0" fontId="31" fillId="25" borderId="1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wrapText="1"/>
    </xf>
    <xf numFmtId="181" fontId="36" fillId="0" borderId="13" xfId="0" applyNumberFormat="1" applyFont="1" applyFill="1" applyBorder="1" applyAlignment="1">
      <alignment horizontal="right" vertical="center"/>
    </xf>
    <xf numFmtId="181" fontId="36" fillId="0" borderId="12" xfId="0" applyNumberFormat="1" applyFont="1" applyFill="1" applyBorder="1" applyAlignment="1">
      <alignment horizontal="right" vertical="center"/>
    </xf>
    <xf numFmtId="181" fontId="36" fillId="0" borderId="14" xfId="0" applyNumberFormat="1" applyFont="1" applyFill="1" applyBorder="1" applyAlignment="1">
      <alignment horizontal="right" vertical="center"/>
    </xf>
    <xf numFmtId="0" fontId="30" fillId="0" borderId="13" xfId="34" applyFont="1" applyFill="1" applyBorder="1" applyAlignment="1">
      <alignment vertical="center" wrapText="1"/>
    </xf>
    <xf numFmtId="0" fontId="36" fillId="0" borderId="1" xfId="70" applyFont="1" applyFill="1" applyBorder="1" applyAlignment="1">
      <alignment vertical="center" wrapText="1"/>
    </xf>
    <xf numFmtId="0" fontId="36" fillId="0" borderId="13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4" xfId="0" applyFont="1" applyBorder="1" applyAlignment="1">
      <alignment horizontal="center"/>
    </xf>
  </cellXfs>
  <cellStyles count="78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Comma 2 2" xfId="65"/>
    <cellStyle name="Normal 2" xfId="3"/>
    <cellStyle name="Normal 3" xfId="23"/>
    <cellStyle name="Normal 3 2" xfId="75"/>
    <cellStyle name="Normal_Event Logistic Service RFQ Template_v3" xfId="1"/>
    <cellStyle name="百分比" xfId="63" builtinId="5"/>
    <cellStyle name="百分比 2" xfId="68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" xfId="69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70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千位分隔 2 2" xfId="67"/>
    <cellStyle name="千位分隔 2 2 2" xfId="74"/>
    <cellStyle name="千位分隔 2 3" xfId="77"/>
    <cellStyle name="千位分隔 2 4" xfId="72"/>
    <cellStyle name="千位分隔 3" xfId="66"/>
    <cellStyle name="千位分隔 3 2" xfId="73"/>
    <cellStyle name="千位分隔 4" xfId="76"/>
    <cellStyle name="千位分隔 5" xfId="71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"/>
  <sheetViews>
    <sheetView tabSelected="1" zoomScale="90" zoomScaleNormal="90" workbookViewId="0">
      <selection activeCell="B8" sqref="B8"/>
    </sheetView>
  </sheetViews>
  <sheetFormatPr defaultRowHeight="14.25"/>
  <cols>
    <col min="1" max="1" width="8.625" style="35" customWidth="1"/>
    <col min="2" max="2" width="33.25" customWidth="1"/>
    <col min="3" max="3" width="62.125" customWidth="1"/>
    <col min="4" max="4" width="12.375" style="37" bestFit="1" customWidth="1"/>
    <col min="5" max="5" width="9.875" style="37" customWidth="1"/>
    <col min="6" max="6" width="13.125" style="37" customWidth="1"/>
    <col min="7" max="7" width="11" style="37" customWidth="1"/>
    <col min="8" max="8" width="13.875" style="37" customWidth="1"/>
    <col min="9" max="9" width="18.75" style="37" customWidth="1"/>
  </cols>
  <sheetData>
    <row r="1" spans="1:9" ht="17.25">
      <c r="A1" s="34"/>
      <c r="B1" s="9"/>
      <c r="C1" s="9"/>
      <c r="D1" s="41"/>
      <c r="E1" s="41"/>
    </row>
    <row r="2" spans="1:9" ht="24.75">
      <c r="A2" s="55" t="s">
        <v>34</v>
      </c>
      <c r="B2" s="55"/>
      <c r="C2" s="55"/>
      <c r="D2" s="55"/>
      <c r="E2" s="41"/>
    </row>
    <row r="3" spans="1:9" ht="38.25" customHeight="1">
      <c r="A3" s="1"/>
      <c r="B3" s="20" t="s">
        <v>9</v>
      </c>
      <c r="C3" s="14" t="s">
        <v>10</v>
      </c>
      <c r="D3" s="42"/>
      <c r="E3" s="41"/>
    </row>
    <row r="4" spans="1:9" ht="36" customHeight="1">
      <c r="A4" s="26" t="s">
        <v>11</v>
      </c>
      <c r="B4" s="26" t="s">
        <v>0</v>
      </c>
      <c r="C4" s="11" t="s">
        <v>32</v>
      </c>
      <c r="D4" s="43"/>
      <c r="E4" s="41"/>
    </row>
    <row r="5" spans="1:9" ht="35.25" customHeight="1">
      <c r="A5" s="12">
        <v>1</v>
      </c>
      <c r="B5" s="13" t="str">
        <f>B13</f>
        <v>来得时及来优时产品材料修改</v>
      </c>
      <c r="C5" s="15">
        <f>H16</f>
        <v>9505</v>
      </c>
      <c r="D5" s="44"/>
      <c r="E5" s="41"/>
    </row>
    <row r="6" spans="1:9" ht="35.25" customHeight="1">
      <c r="A6" s="12">
        <v>2</v>
      </c>
      <c r="B6" s="13" t="str">
        <f>B17</f>
        <v>亚莫利一图读懂</v>
      </c>
      <c r="C6" s="15">
        <f>H20</f>
        <v>6928</v>
      </c>
      <c r="D6" s="44"/>
      <c r="E6" s="41"/>
    </row>
    <row r="7" spans="1:9" ht="35.25" customHeight="1">
      <c r="A7" s="12">
        <v>3</v>
      </c>
      <c r="B7" s="13" t="str">
        <f>B21</f>
        <v>年会直播视频剪辑</v>
      </c>
      <c r="C7" s="15">
        <f>H23</f>
        <v>14000</v>
      </c>
      <c r="D7" s="44"/>
      <c r="E7" s="41"/>
    </row>
    <row r="8" spans="1:9" ht="35.25" customHeight="1">
      <c r="A8" s="12">
        <v>4</v>
      </c>
      <c r="B8" s="13" t="str">
        <f>B25</f>
        <v>税 Tax</v>
      </c>
      <c r="C8" s="15">
        <f>H26</f>
        <v>1825.98</v>
      </c>
      <c r="D8" s="44"/>
      <c r="E8" s="41"/>
    </row>
    <row r="9" spans="1:9" ht="30" customHeight="1">
      <c r="A9" s="12"/>
      <c r="B9" s="13" t="s">
        <v>12</v>
      </c>
      <c r="C9" s="16">
        <f>H27</f>
        <v>32258.98</v>
      </c>
      <c r="D9" s="45"/>
      <c r="E9" s="41"/>
    </row>
    <row r="10" spans="1:9" ht="17.25">
      <c r="A10" s="8"/>
      <c r="B10" s="17"/>
      <c r="C10" s="18"/>
      <c r="D10" s="46"/>
      <c r="E10" s="41"/>
    </row>
    <row r="11" spans="1:9" ht="40.9" customHeight="1">
      <c r="A11" s="57" t="s">
        <v>33</v>
      </c>
      <c r="B11" s="57"/>
      <c r="C11" s="57"/>
      <c r="D11" s="57"/>
      <c r="E11" s="53"/>
      <c r="F11" s="53"/>
      <c r="G11" s="53"/>
      <c r="H11" s="53"/>
    </row>
    <row r="12" spans="1:9" ht="36">
      <c r="A12" s="32" t="s">
        <v>1</v>
      </c>
      <c r="B12" s="56" t="s">
        <v>5</v>
      </c>
      <c r="C12" s="56"/>
      <c r="D12" s="32" t="s">
        <v>2</v>
      </c>
      <c r="E12" s="2" t="s">
        <v>6</v>
      </c>
      <c r="F12" s="3" t="s">
        <v>3</v>
      </c>
      <c r="G12" s="3" t="s">
        <v>7</v>
      </c>
      <c r="H12" s="28" t="s">
        <v>8</v>
      </c>
      <c r="I12" s="40" t="s">
        <v>13</v>
      </c>
    </row>
    <row r="13" spans="1:9" ht="18">
      <c r="A13" s="5">
        <v>1</v>
      </c>
      <c r="B13" s="10" t="s">
        <v>35</v>
      </c>
      <c r="C13" s="6"/>
      <c r="D13" s="47"/>
      <c r="E13" s="38"/>
      <c r="F13" s="38"/>
      <c r="G13" s="38"/>
      <c r="H13" s="38"/>
      <c r="I13" s="38"/>
    </row>
    <row r="14" spans="1:9" s="21" customFormat="1" ht="38.25" customHeight="1">
      <c r="A14" s="33" t="s">
        <v>16</v>
      </c>
      <c r="B14" s="36" t="s">
        <v>20</v>
      </c>
      <c r="C14" s="49" t="s">
        <v>37</v>
      </c>
      <c r="D14" s="29" t="s">
        <v>21</v>
      </c>
      <c r="E14" s="29">
        <v>13</v>
      </c>
      <c r="F14" s="29">
        <v>1</v>
      </c>
      <c r="G14" s="29">
        <v>357</v>
      </c>
      <c r="H14" s="29">
        <f>E14*F14*G14</f>
        <v>4641</v>
      </c>
      <c r="I14" s="29">
        <v>357</v>
      </c>
    </row>
    <row r="15" spans="1:9" s="31" customFormat="1" ht="20.25" customHeight="1">
      <c r="A15" s="33" t="s">
        <v>17</v>
      </c>
      <c r="B15" s="36" t="s">
        <v>22</v>
      </c>
      <c r="C15" s="36" t="s">
        <v>24</v>
      </c>
      <c r="D15" s="29" t="s">
        <v>23</v>
      </c>
      <c r="E15" s="29">
        <v>8</v>
      </c>
      <c r="F15" s="29">
        <v>2</v>
      </c>
      <c r="G15" s="29">
        <v>304</v>
      </c>
      <c r="H15" s="29">
        <f>E15*F15*G15</f>
        <v>4864</v>
      </c>
      <c r="I15" s="29">
        <v>304</v>
      </c>
    </row>
    <row r="16" spans="1:9" s="30" customFormat="1" ht="17.25">
      <c r="A16" s="58" t="s">
        <v>4</v>
      </c>
      <c r="B16" s="59"/>
      <c r="C16" s="59"/>
      <c r="D16" s="59"/>
      <c r="E16" s="59"/>
      <c r="F16" s="59"/>
      <c r="G16" s="60"/>
      <c r="H16" s="29">
        <f>SUM(H14:H15)</f>
        <v>9505</v>
      </c>
      <c r="I16" s="29"/>
    </row>
    <row r="17" spans="1:9" s="30" customFormat="1" ht="18">
      <c r="A17" s="5">
        <v>2</v>
      </c>
      <c r="B17" s="23" t="s">
        <v>36</v>
      </c>
      <c r="C17" s="27"/>
      <c r="D17" s="48"/>
      <c r="E17" s="39"/>
      <c r="F17" s="39"/>
      <c r="G17" s="39"/>
      <c r="H17" s="39"/>
      <c r="I17" s="39"/>
    </row>
    <row r="18" spans="1:9" s="30" customFormat="1" ht="17.25">
      <c r="A18" s="33" t="s">
        <v>25</v>
      </c>
      <c r="B18" s="61" t="s">
        <v>40</v>
      </c>
      <c r="C18" s="62" t="s">
        <v>42</v>
      </c>
      <c r="D18" s="29" t="s">
        <v>41</v>
      </c>
      <c r="E18" s="29">
        <v>1</v>
      </c>
      <c r="F18" s="29">
        <v>1</v>
      </c>
      <c r="G18" s="29">
        <v>4464</v>
      </c>
      <c r="H18" s="29">
        <f>E18*F18*G18</f>
        <v>4464</v>
      </c>
      <c r="I18" s="29">
        <v>4464</v>
      </c>
    </row>
    <row r="19" spans="1:9" s="30" customFormat="1" ht="17.25">
      <c r="A19" s="33" t="s">
        <v>18</v>
      </c>
      <c r="B19" s="61" t="s">
        <v>38</v>
      </c>
      <c r="C19" s="62" t="s">
        <v>39</v>
      </c>
      <c r="D19" s="29" t="s">
        <v>26</v>
      </c>
      <c r="E19" s="29">
        <v>4</v>
      </c>
      <c r="F19" s="29">
        <v>1</v>
      </c>
      <c r="G19" s="29">
        <v>616</v>
      </c>
      <c r="H19" s="29">
        <f>E19*F19*G19</f>
        <v>2464</v>
      </c>
      <c r="I19" s="29">
        <v>616</v>
      </c>
    </row>
    <row r="20" spans="1:9" s="30" customFormat="1" ht="17.25">
      <c r="A20" s="58" t="s">
        <v>4</v>
      </c>
      <c r="B20" s="59"/>
      <c r="C20" s="59"/>
      <c r="D20" s="59"/>
      <c r="E20" s="59"/>
      <c r="F20" s="59"/>
      <c r="G20" s="60"/>
      <c r="H20" s="29">
        <f>SUM(H18:H19)</f>
        <v>6928</v>
      </c>
      <c r="I20" s="29"/>
    </row>
    <row r="21" spans="1:9" s="30" customFormat="1" ht="18">
      <c r="A21" s="5">
        <v>3</v>
      </c>
      <c r="B21" s="23" t="s">
        <v>43</v>
      </c>
      <c r="C21" s="27"/>
      <c r="D21" s="48"/>
      <c r="E21" s="39"/>
      <c r="F21" s="39"/>
      <c r="G21" s="39"/>
      <c r="H21" s="39"/>
      <c r="I21" s="39"/>
    </row>
    <row r="22" spans="1:9" s="30" customFormat="1" ht="17.25">
      <c r="A22" s="33" t="s">
        <v>27</v>
      </c>
      <c r="B22" s="36" t="s">
        <v>28</v>
      </c>
      <c r="C22" s="36" t="s">
        <v>29</v>
      </c>
      <c r="D22" s="29" t="s">
        <v>30</v>
      </c>
      <c r="E22" s="29">
        <v>14</v>
      </c>
      <c r="F22" s="29">
        <v>1</v>
      </c>
      <c r="G22" s="29">
        <v>1000</v>
      </c>
      <c r="H22" s="29">
        <f>E22*F22*G22</f>
        <v>14000</v>
      </c>
      <c r="I22" s="29">
        <v>1000</v>
      </c>
    </row>
    <row r="23" spans="1:9" s="30" customFormat="1" ht="17.25">
      <c r="A23" s="58" t="s">
        <v>31</v>
      </c>
      <c r="B23" s="59"/>
      <c r="C23" s="59"/>
      <c r="D23" s="59"/>
      <c r="E23" s="59"/>
      <c r="F23" s="59"/>
      <c r="G23" s="60"/>
      <c r="H23" s="29">
        <f>SUM(H21:H22)</f>
        <v>14000</v>
      </c>
      <c r="I23" s="29"/>
    </row>
    <row r="24" spans="1:9" s="24" customFormat="1" ht="18">
      <c r="A24" s="54" t="s">
        <v>19</v>
      </c>
      <c r="B24" s="54"/>
      <c r="C24" s="54"/>
      <c r="D24" s="54"/>
      <c r="E24" s="54"/>
      <c r="F24" s="54"/>
      <c r="G24" s="54"/>
      <c r="H24" s="25">
        <f>H16+H20+H23</f>
        <v>30433</v>
      </c>
      <c r="I24" s="25"/>
    </row>
    <row r="25" spans="1:9" ht="18">
      <c r="A25" s="5">
        <v>4</v>
      </c>
      <c r="B25" s="23" t="s">
        <v>15</v>
      </c>
      <c r="C25" s="51">
        <v>0.06</v>
      </c>
      <c r="D25" s="48"/>
      <c r="E25" s="39"/>
      <c r="F25" s="39"/>
      <c r="G25" s="39"/>
      <c r="H25" s="39"/>
      <c r="I25" s="39"/>
    </row>
    <row r="26" spans="1:9" ht="17.25">
      <c r="A26" s="63"/>
      <c r="B26" s="64"/>
      <c r="C26" s="64"/>
      <c r="D26" s="64"/>
      <c r="E26" s="64"/>
      <c r="F26" s="64"/>
      <c r="G26" s="65"/>
      <c r="H26" s="4">
        <f>H24*C25</f>
        <v>1825.98</v>
      </c>
      <c r="I26" s="7"/>
    </row>
    <row r="27" spans="1:9" ht="21">
      <c r="A27" s="52" t="s">
        <v>14</v>
      </c>
      <c r="B27" s="52"/>
      <c r="C27" s="52"/>
      <c r="D27" s="52"/>
      <c r="E27" s="52"/>
      <c r="F27" s="52"/>
      <c r="G27" s="52"/>
      <c r="H27" s="22">
        <f>H24+H26</f>
        <v>32258.98</v>
      </c>
      <c r="I27" s="19"/>
    </row>
    <row r="30" spans="1:9">
      <c r="C30" s="50"/>
    </row>
  </sheetData>
  <mergeCells count="10">
    <mergeCell ref="A27:G27"/>
    <mergeCell ref="E11:H11"/>
    <mergeCell ref="A24:G24"/>
    <mergeCell ref="A2:D2"/>
    <mergeCell ref="B12:C12"/>
    <mergeCell ref="A11:D11"/>
    <mergeCell ref="A16:G16"/>
    <mergeCell ref="A20:G20"/>
    <mergeCell ref="A23:G23"/>
    <mergeCell ref="A26:G2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刘媛媛</cp:lastModifiedBy>
  <dcterms:created xsi:type="dcterms:W3CDTF">2014-02-12T08:04:12Z</dcterms:created>
  <dcterms:modified xsi:type="dcterms:W3CDTF">2021-06-10T06:30:09Z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