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.zhu\Desktop\项目\项目结算\AZ文献八月结算\"/>
    </mc:Choice>
  </mc:AlternateContent>
  <bookViews>
    <workbookView xWindow="0" yWindow="0" windowWidth="19200" windowHeight="7260"/>
  </bookViews>
  <sheets>
    <sheet name="2021.6月结算  " sheetId="15" r:id="rId1"/>
    <sheet name="除胃肠领域报价" sheetId="6" state="hidden" r:id="rId2"/>
    <sheet name="胃肠领域报价" sheetId="7" state="hidden" r:id="rId3"/>
  </sheets>
  <calcPr calcId="152511"/>
</workbook>
</file>

<file path=xl/calcChain.xml><?xml version="1.0" encoding="utf-8"?>
<calcChain xmlns="http://schemas.openxmlformats.org/spreadsheetml/2006/main">
  <c r="J14" i="15" l="1"/>
  <c r="K13" i="7" l="1"/>
  <c r="K12" i="7"/>
  <c r="K14" i="7" s="1"/>
  <c r="C5" i="7"/>
  <c r="K13" i="6"/>
  <c r="K14" i="6" s="1"/>
  <c r="K12" i="6"/>
  <c r="C5" i="6"/>
  <c r="J18" i="15"/>
  <c r="J17" i="15"/>
  <c r="J16" i="15"/>
  <c r="J15" i="15"/>
  <c r="J13" i="15"/>
  <c r="J12" i="15"/>
  <c r="B5" i="15"/>
  <c r="J19" i="15" l="1"/>
  <c r="K16" i="7"/>
  <c r="D6" i="7" s="1"/>
  <c r="D5" i="7"/>
  <c r="D7" i="7" s="1"/>
  <c r="K18" i="7"/>
  <c r="K16" i="6"/>
  <c r="D6" i="6" s="1"/>
  <c r="D5" i="6"/>
  <c r="D7" i="6" s="1"/>
  <c r="J21" i="15" l="1"/>
  <c r="C6" i="15" s="1"/>
  <c r="C5" i="15"/>
  <c r="K18" i="6"/>
  <c r="J23" i="15" l="1"/>
  <c r="C7" i="15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G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<sst xmlns="http://schemas.openxmlformats.org/spreadsheetml/2006/main" count="126" uniqueCount="57">
  <si>
    <t>2021人工智能技术培训所需文献材料查找结算单</t>
  </si>
  <si>
    <t>Quotation Summary 结算总表</t>
  </si>
  <si>
    <t>Agency: must fill in
供应商（填入右边橘色处）</t>
  </si>
  <si>
    <t>上海麦田公共关系咨询有限公司</t>
  </si>
  <si>
    <t>Item</t>
  </si>
  <si>
    <t>Descripation描述</t>
  </si>
  <si>
    <t>021-24115888</t>
  </si>
  <si>
    <t>结算</t>
  </si>
  <si>
    <t>税 Tax</t>
  </si>
  <si>
    <t>总计 Total</t>
  </si>
  <si>
    <t xml:space="preserve">Item  </t>
  </si>
  <si>
    <t>Descripation</t>
  </si>
  <si>
    <t>Month</t>
  </si>
  <si>
    <t>Page</t>
  </si>
  <si>
    <t>Qty</t>
  </si>
  <si>
    <t>Unit Price</t>
  </si>
  <si>
    <t>Total(RMB)</t>
  </si>
  <si>
    <t>文献查找</t>
  </si>
  <si>
    <t>1-1</t>
  </si>
  <si>
    <t>文献检索</t>
  </si>
  <si>
    <t>覆盖呼吸（8名)，共8名VIP</t>
  </si>
  <si>
    <t>篇</t>
  </si>
  <si>
    <t>1-2</t>
  </si>
  <si>
    <t>1-3</t>
  </si>
  <si>
    <t>1-4</t>
  </si>
  <si>
    <t>1-5</t>
  </si>
  <si>
    <t>1-6</t>
  </si>
  <si>
    <t>覆盖胃肠领域（38名），共38位VIP</t>
  </si>
  <si>
    <t>1-7</t>
  </si>
  <si>
    <t>文献整理</t>
  </si>
  <si>
    <t>包含文献下载；内容汇总；整理成word格式</t>
  </si>
  <si>
    <t>25小时/月</t>
  </si>
  <si>
    <t>小时</t>
  </si>
  <si>
    <t>Total</t>
  </si>
  <si>
    <t>Total Amount</t>
  </si>
  <si>
    <t>2020人工智能技术培训所需文献材料查找报价单</t>
  </si>
  <si>
    <t>Quotation Summary 报价总表</t>
  </si>
  <si>
    <t>Quotation
报价</t>
  </si>
  <si>
    <t>报价明细表 Quotation Breakdown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</si>
  <si>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</si>
  <si>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</si>
  <si>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</si>
  <si>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</si>
  <si>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</si>
  <si>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</si>
  <si>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</si>
  <si>
    <t>覆盖肺癌（30名)，共30名VIP</t>
    <phoneticPr fontId="29" type="noConversion"/>
  </si>
  <si>
    <r>
      <t>覆盖肺癌</t>
    </r>
    <r>
      <rPr>
        <b/>
        <sz val="8"/>
        <color theme="1"/>
        <rFont val="微软雅黑"/>
        <family val="2"/>
        <charset val="134"/>
      </rPr>
      <t>Thea</t>
    </r>
    <r>
      <rPr>
        <sz val="8"/>
        <rFont val="微软雅黑"/>
        <family val="2"/>
        <charset val="134"/>
      </rPr>
      <t>（10名)，共10名VIP</t>
    </r>
  </si>
  <si>
    <t>2021.8月份结算明细表 Quotation Breakdown</t>
    <phoneticPr fontId="29" type="noConversion"/>
  </si>
  <si>
    <t>覆盖乳腺癌（11名)，共11名VIP</t>
    <phoneticPr fontId="29" type="noConversion"/>
  </si>
  <si>
    <t>覆盖心血管（20名），共20位VIP</t>
    <phoneticPr fontId="29" type="noConversion"/>
  </si>
  <si>
    <t>22元/篇，实际结算：166篇；搜集整理0篇，11元/篇</t>
    <phoneticPr fontId="29" type="noConversion"/>
  </si>
  <si>
    <t>22元/篇，实际结算：308篇</t>
    <phoneticPr fontId="29" type="noConversion"/>
  </si>
  <si>
    <t>22元/篇，实际结算：311篇</t>
    <phoneticPr fontId="29" type="noConversion"/>
  </si>
  <si>
    <t>22元/篇，实际结算：420篇</t>
    <phoneticPr fontId="29" type="noConversion"/>
  </si>
  <si>
    <t>22元/篇，实际结算：118篇</t>
    <phoneticPr fontId="29" type="noConversion"/>
  </si>
  <si>
    <t>22元/篇，实际结算：149   篇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</si>
</sst>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0.0%"/>
    <numFmt numFmtId="179" formatCode="#,##0.00_ "/>
    <numFmt numFmtId="180" formatCode="0.00_ "/>
    <numFmt numFmtId="181" formatCode="#,##0.00_ ;[Red]\-#,##0.00\ "/>
  </numFmts>
  <fonts count="47">
    <font>
      <sz val="12"/>
      <name val="宋体"/>
      <charset val="134"/>
    </font>
    <font>
      <sz val="14"/>
      <name val="Microsoft YaHei UI"/>
      <family val="2"/>
      <charset val="134"/>
    </font>
    <font>
      <sz val="12"/>
      <name val="Microsoft YaHei UI"/>
      <family val="2"/>
      <charset val="134"/>
    </font>
    <font>
      <b/>
      <sz val="20"/>
      <name val="Microsoft YaHei UI"/>
      <family val="2"/>
      <charset val="134"/>
    </font>
    <font>
      <sz val="16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4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2"/>
      <color rgb="FFFF0000"/>
      <name val="Microsoft YaHei UI"/>
      <family val="2"/>
      <charset val="134"/>
    </font>
    <font>
      <sz val="11"/>
      <color theme="0" tint="-0.4999847407452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name val="Arial"/>
      <family val="2"/>
    </font>
    <font>
      <sz val="11"/>
      <color indexed="20"/>
      <name val="ＭＳ Ｐゴシック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0"/>
      <name val="Microsoft YaHei UI"/>
      <family val="2"/>
      <charset val="134"/>
    </font>
    <font>
      <sz val="11"/>
      <name val="Microsoft YaHei UI"/>
      <family val="2"/>
      <charset val="134"/>
    </font>
    <font>
      <sz val="10"/>
      <name val="宋体"/>
      <family val="3"/>
      <charset val="134"/>
    </font>
    <font>
      <sz val="8"/>
      <name val="Microsoft YaHei UI"/>
      <family val="2"/>
      <charset val="134"/>
    </font>
    <font>
      <sz val="8"/>
      <color indexed="8"/>
      <name val="Microsoft YaHei UI"/>
      <family val="2"/>
      <charset val="134"/>
    </font>
    <font>
      <sz val="8"/>
      <name val="宋体"/>
      <family val="3"/>
      <charset val="134"/>
    </font>
    <font>
      <b/>
      <sz val="8"/>
      <color indexed="9"/>
      <name val="Microsoft YaHei UI"/>
      <family val="2"/>
      <charset val="134"/>
    </font>
    <font>
      <b/>
      <sz val="8"/>
      <color indexed="10"/>
      <name val="Microsoft YaHei UI"/>
      <family val="2"/>
      <charset val="134"/>
    </font>
    <font>
      <b/>
      <sz val="8"/>
      <name val="宋体"/>
      <family val="3"/>
      <charset val="134"/>
    </font>
    <font>
      <sz val="8"/>
      <color indexed="10"/>
      <name val="Microsoft YaHei UI"/>
      <family val="2"/>
      <charset val="134"/>
    </font>
    <font>
      <b/>
      <sz val="14"/>
      <color rgb="FFFF0000"/>
      <name val="Microsoft YaHei UI"/>
      <family val="2"/>
      <charset val="134"/>
    </font>
    <font>
      <sz val="8"/>
      <color theme="1"/>
      <name val="Microsoft YaHei UI"/>
      <family val="2"/>
      <charset val="134"/>
    </font>
    <font>
      <sz val="8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8"/>
      <name val="Microsoft YaHei UI"/>
      <family val="2"/>
      <charset val="134"/>
    </font>
    <font>
      <b/>
      <sz val="8"/>
      <color rgb="FFFF0000"/>
      <name val="Microsoft YaHei U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/>
    <xf numFmtId="0" fontId="21" fillId="0" borderId="0">
      <alignment vertical="top"/>
    </xf>
    <xf numFmtId="176" fontId="18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0" fontId="25" fillId="0" borderId="0">
      <alignment vertical="top"/>
    </xf>
    <xf numFmtId="0" fontId="26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/>
    <xf numFmtId="0" fontId="19" fillId="0" borderId="0">
      <alignment vertical="center"/>
    </xf>
    <xf numFmtId="0" fontId="21" fillId="0" borderId="0"/>
    <xf numFmtId="0" fontId="21" fillId="0" borderId="0">
      <alignment vertical="top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top"/>
    </xf>
    <xf numFmtId="0" fontId="19" fillId="0" borderId="0">
      <alignment vertical="center"/>
    </xf>
    <xf numFmtId="0" fontId="21" fillId="0" borderId="0">
      <alignment vertical="top"/>
    </xf>
    <xf numFmtId="0" fontId="21" fillId="0" borderId="0"/>
    <xf numFmtId="0" fontId="27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0" borderId="0">
      <alignment vertical="top"/>
    </xf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6" fontId="2" fillId="0" borderId="2" xfId="2" applyFont="1" applyBorder="1" applyAlignment="1"/>
    <xf numFmtId="176" fontId="2" fillId="0" borderId="2" xfId="2" applyFont="1" applyBorder="1" applyAlignment="1">
      <alignment wrapText="1"/>
    </xf>
    <xf numFmtId="176" fontId="2" fillId="0" borderId="0" xfId="2" applyFont="1" applyBorder="1" applyAlignment="1">
      <alignment wrapText="1"/>
    </xf>
    <xf numFmtId="0" fontId="8" fillId="0" borderId="0" xfId="0" applyFont="1"/>
    <xf numFmtId="2" fontId="2" fillId="0" borderId="2" xfId="2" applyNumberFormat="1" applyFont="1" applyBorder="1" applyAlignment="1"/>
    <xf numFmtId="2" fontId="2" fillId="0" borderId="2" xfId="2" applyNumberFormat="1" applyFont="1" applyBorder="1" applyAlignment="1">
      <alignment wrapText="1"/>
    </xf>
    <xf numFmtId="2" fontId="2" fillId="0" borderId="0" xfId="2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2" applyNumberFormat="1" applyFont="1" applyBorder="1" applyAlignment="1"/>
    <xf numFmtId="43" fontId="2" fillId="0" borderId="2" xfId="2" applyNumberFormat="1" applyFont="1" applyBorder="1" applyAlignment="1">
      <alignment wrapText="1"/>
    </xf>
    <xf numFmtId="43" fontId="2" fillId="0" borderId="0" xfId="2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2" applyNumberFormat="1" applyFont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7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78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7" fontId="2" fillId="4" borderId="0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180" fontId="14" fillId="0" borderId="2" xfId="0" applyNumberFormat="1" applyFont="1" applyBorder="1" applyAlignment="1">
      <alignment horizontal="right"/>
    </xf>
    <xf numFmtId="10" fontId="14" fillId="4" borderId="7" xfId="4" applyNumberFormat="1" applyFont="1" applyFill="1" applyBorder="1" applyAlignment="1">
      <alignment horizontal="right"/>
    </xf>
    <xf numFmtId="181" fontId="16" fillId="0" borderId="5" xfId="0" applyNumberFormat="1" applyFont="1" applyFill="1" applyBorder="1" applyAlignment="1">
      <alignment horizontal="right"/>
    </xf>
    <xf numFmtId="181" fontId="2" fillId="0" borderId="0" xfId="0" applyNumberFormat="1" applyFont="1"/>
    <xf numFmtId="0" fontId="0" fillId="0" borderId="0" xfId="0" applyAlignment="1">
      <alignment horizontal="right"/>
    </xf>
    <xf numFmtId="181" fontId="0" fillId="0" borderId="0" xfId="0" applyNumberFormat="1"/>
    <xf numFmtId="0" fontId="31" fillId="4" borderId="6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left"/>
    </xf>
    <xf numFmtId="0" fontId="30" fillId="4" borderId="0" xfId="0" applyFont="1" applyFill="1" applyBorder="1" applyAlignment="1">
      <alignment wrapText="1"/>
    </xf>
    <xf numFmtId="177" fontId="30" fillId="4" borderId="0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" borderId="0" xfId="0" applyFont="1" applyFill="1" applyAlignment="1">
      <alignment horizontal="right"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right"/>
    </xf>
    <xf numFmtId="0" fontId="36" fillId="0" borderId="0" xfId="0" applyFont="1"/>
    <xf numFmtId="0" fontId="37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wrapText="1"/>
    </xf>
    <xf numFmtId="176" fontId="34" fillId="0" borderId="2" xfId="2" applyFont="1" applyBorder="1" applyAlignment="1"/>
    <xf numFmtId="176" fontId="34" fillId="0" borderId="2" xfId="2" applyFont="1" applyBorder="1" applyAlignment="1">
      <alignment wrapText="1"/>
    </xf>
    <xf numFmtId="176" fontId="34" fillId="0" borderId="0" xfId="2" applyFont="1" applyBorder="1" applyAlignment="1">
      <alignment wrapText="1"/>
    </xf>
    <xf numFmtId="0" fontId="40" fillId="0" borderId="0" xfId="0" applyFont="1"/>
    <xf numFmtId="2" fontId="34" fillId="0" borderId="2" xfId="2" applyNumberFormat="1" applyFont="1" applyBorder="1" applyAlignment="1"/>
    <xf numFmtId="2" fontId="34" fillId="0" borderId="2" xfId="2" applyNumberFormat="1" applyFont="1" applyBorder="1" applyAlignment="1">
      <alignment wrapText="1"/>
    </xf>
    <xf numFmtId="2" fontId="34" fillId="0" borderId="0" xfId="2" applyNumberFormat="1" applyFont="1" applyBorder="1" applyAlignment="1">
      <alignment wrapText="1"/>
    </xf>
    <xf numFmtId="0" fontId="34" fillId="0" borderId="1" xfId="0" applyFont="1" applyBorder="1" applyAlignment="1">
      <alignment horizontal="center" wrapText="1"/>
    </xf>
    <xf numFmtId="43" fontId="34" fillId="0" borderId="2" xfId="2" applyNumberFormat="1" applyFont="1" applyBorder="1" applyAlignment="1"/>
    <xf numFmtId="43" fontId="34" fillId="0" borderId="2" xfId="2" applyNumberFormat="1" applyFont="1" applyBorder="1" applyAlignment="1">
      <alignment wrapText="1"/>
    </xf>
    <xf numFmtId="43" fontId="34" fillId="0" borderId="0" xfId="2" applyNumberFormat="1" applyFont="1" applyBorder="1" applyAlignment="1">
      <alignment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177" fontId="37" fillId="3" borderId="2" xfId="0" applyNumberFormat="1" applyFont="1" applyFill="1" applyBorder="1" applyAlignment="1">
      <alignment horizontal="center" vertical="center" wrapText="1"/>
    </xf>
    <xf numFmtId="177" fontId="37" fillId="3" borderId="1" xfId="0" applyNumberFormat="1" applyFont="1" applyFill="1" applyBorder="1" applyAlignment="1">
      <alignment horizontal="center" vertical="center" wrapText="1"/>
    </xf>
    <xf numFmtId="177" fontId="37" fillId="3" borderId="2" xfId="0" applyNumberFormat="1" applyFont="1" applyFill="1" applyBorder="1" applyAlignment="1">
      <alignment horizontal="right" vertical="center" wrapText="1"/>
    </xf>
    <xf numFmtId="179" fontId="31" fillId="4" borderId="7" xfId="0" applyNumberFormat="1" applyFont="1" applyFill="1" applyBorder="1" applyAlignment="1">
      <alignment horizontal="right"/>
    </xf>
    <xf numFmtId="0" fontId="33" fillId="0" borderId="0" xfId="0" applyFont="1"/>
    <xf numFmtId="49" fontId="35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 applyProtection="1">
      <alignment horizontal="left" vertical="center" wrapText="1"/>
    </xf>
    <xf numFmtId="0" fontId="43" fillId="0" borderId="2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vertical="center" wrapText="1"/>
    </xf>
    <xf numFmtId="180" fontId="34" fillId="0" borderId="2" xfId="0" applyNumberFormat="1" applyFont="1" applyFill="1" applyBorder="1" applyAlignment="1">
      <alignment horizontal="right" vertical="center"/>
    </xf>
    <xf numFmtId="0" fontId="43" fillId="6" borderId="2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180" fontId="45" fillId="0" borderId="2" xfId="0" applyNumberFormat="1" applyFont="1" applyBorder="1" applyAlignment="1">
      <alignment horizontal="right"/>
    </xf>
    <xf numFmtId="0" fontId="45" fillId="4" borderId="6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left"/>
    </xf>
    <xf numFmtId="178" fontId="45" fillId="4" borderId="0" xfId="0" applyNumberFormat="1" applyFont="1" applyFill="1" applyBorder="1" applyAlignment="1">
      <alignment horizontal="left"/>
    </xf>
    <xf numFmtId="0" fontId="34" fillId="4" borderId="0" xfId="0" applyFont="1" applyFill="1" applyBorder="1" applyAlignment="1">
      <alignment wrapText="1"/>
    </xf>
    <xf numFmtId="177" fontId="34" fillId="4" borderId="0" xfId="0" applyNumberFormat="1" applyFont="1" applyFill="1" applyBorder="1" applyAlignment="1">
      <alignment horizontal="right" vertical="center"/>
    </xf>
    <xf numFmtId="10" fontId="45" fillId="4" borderId="7" xfId="4" applyNumberFormat="1" applyFont="1" applyFill="1" applyBorder="1" applyAlignment="1">
      <alignment horizontal="right"/>
    </xf>
    <xf numFmtId="181" fontId="46" fillId="0" borderId="5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1" fillId="0" borderId="3" xfId="0" applyFont="1" applyBorder="1" applyAlignment="1">
      <alignment horizont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right"/>
    </xf>
    <xf numFmtId="0" fontId="45" fillId="0" borderId="4" xfId="0" applyFont="1" applyBorder="1" applyAlignment="1">
      <alignment horizontal="right"/>
    </xf>
    <xf numFmtId="0" fontId="45" fillId="0" borderId="5" xfId="0" applyFont="1" applyBorder="1" applyAlignment="1">
      <alignment horizontal="right"/>
    </xf>
    <xf numFmtId="0" fontId="45" fillId="3" borderId="1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0" fillId="0" borderId="0" xfId="0"/>
    <xf numFmtId="0" fontId="1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3">
    <cellStyle name="0,0_x000d__x000a_NA_x000d__x000a_" xfId="7"/>
    <cellStyle name="Comma 2" xfId="5"/>
    <cellStyle name="Normal 2" xfId="11"/>
    <cellStyle name="Normal 3" xfId="13"/>
    <cellStyle name="Normal_Event Logistic Service RFQ Template_v3" xfId="8"/>
    <cellStyle name="百分比" xfId="4" builtinId="5"/>
    <cellStyle name="標準_Meeting Request（1125 价）" xfId="14"/>
    <cellStyle name="差_20131026　杭州無錫2日間見積もり(0929)" xfId="15"/>
    <cellStyle name="差_Meeting Request（1125 价）" xfId="3"/>
    <cellStyle name="常规" xfId="0" builtinId="0"/>
    <cellStyle name="常规 2" xfId="16"/>
    <cellStyle name="常规 2 2 4" xfId="1"/>
    <cellStyle name="常规 2 5" xfId="6"/>
    <cellStyle name="常规 3" xfId="17"/>
    <cellStyle name="常规 3 2" xfId="10"/>
    <cellStyle name="常规 3 3" xfId="12"/>
    <cellStyle name="常规 4" xfId="18"/>
    <cellStyle name="常规 5" xfId="19"/>
    <cellStyle name="好_20131026　杭州無錫2日間見積もり(0929)" xfId="20"/>
    <cellStyle name="好_Meeting Request（1125 价）" xfId="9"/>
    <cellStyle name="千位分隔" xfId="2" builtinId="3"/>
    <cellStyle name="千位分隔 2" xfId="21"/>
    <cellStyle name="样式 1" xfId="22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"/>
  <sheetViews>
    <sheetView showGridLines="0" tabSelected="1" topLeftCell="B10" zoomScale="112" zoomScaleNormal="112" workbookViewId="0">
      <selection activeCell="J19" sqref="J19"/>
    </sheetView>
  </sheetViews>
  <sheetFormatPr defaultColWidth="9" defaultRowHeight="14.25"/>
  <cols>
    <col min="1" max="1" width="6.125" customWidth="1"/>
    <col min="2" max="2" width="12.75" customWidth="1"/>
    <col min="3" max="3" width="27.5" customWidth="1"/>
    <col min="4" max="4" width="22.375" customWidth="1"/>
    <col min="5" max="5" width="4.25" customWidth="1"/>
    <col min="6" max="6" width="7.625" customWidth="1"/>
    <col min="7" max="7" width="5.75" customWidth="1"/>
    <col min="9" max="9" width="8.125" customWidth="1"/>
    <col min="10" max="10" width="13.5" customWidth="1"/>
    <col min="11" max="11" width="18.75" customWidth="1"/>
  </cols>
  <sheetData>
    <row r="1" spans="1:14" ht="24.75" customHeight="1">
      <c r="A1" s="114" t="s">
        <v>0</v>
      </c>
      <c r="B1" s="114"/>
      <c r="C1" s="114"/>
      <c r="D1" s="114"/>
      <c r="E1" s="4"/>
      <c r="F1" s="4"/>
      <c r="G1" s="2"/>
      <c r="H1" s="2"/>
      <c r="I1" s="2"/>
      <c r="J1" s="2"/>
    </row>
    <row r="2" spans="1:14" ht="16.5" customHeight="1">
      <c r="A2" s="115" t="s">
        <v>1</v>
      </c>
      <c r="B2" s="115"/>
      <c r="C2" s="115"/>
      <c r="D2" s="115"/>
      <c r="E2" s="5"/>
      <c r="F2" s="5"/>
      <c r="G2" s="2"/>
      <c r="H2" s="9"/>
      <c r="I2" s="9"/>
      <c r="J2" s="9"/>
    </row>
    <row r="3" spans="1:14" s="70" customFormat="1" ht="46.5" customHeight="1">
      <c r="A3" s="65"/>
      <c r="B3" s="66" t="s">
        <v>2</v>
      </c>
      <c r="C3" s="67" t="s">
        <v>3</v>
      </c>
      <c r="D3" s="68"/>
      <c r="E3" s="68"/>
      <c r="F3" s="68"/>
      <c r="G3" s="69"/>
      <c r="H3" s="69"/>
      <c r="I3" s="69"/>
      <c r="J3" s="69"/>
    </row>
    <row r="4" spans="1:14" s="70" customFormat="1" ht="16.5" customHeight="1">
      <c r="A4" s="71" t="s">
        <v>4</v>
      </c>
      <c r="B4" s="72" t="s">
        <v>5</v>
      </c>
      <c r="C4" s="73" t="s">
        <v>6</v>
      </c>
      <c r="D4" s="72" t="s">
        <v>7</v>
      </c>
      <c r="E4" s="74"/>
      <c r="F4" s="68"/>
      <c r="G4" s="75"/>
      <c r="H4" s="69"/>
      <c r="I4" s="69"/>
      <c r="J4" s="69"/>
      <c r="K4" s="76"/>
      <c r="L4" s="76"/>
      <c r="M4" s="76"/>
      <c r="N4" s="76"/>
    </row>
    <row r="5" spans="1:14" s="70" customFormat="1" ht="11.25" customHeight="1">
      <c r="A5" s="77">
        <v>1</v>
      </c>
      <c r="B5" s="78" t="str">
        <f>B11</f>
        <v>文献查找</v>
      </c>
      <c r="C5" s="79">
        <f>J19</f>
        <v>42384</v>
      </c>
      <c r="D5" s="80"/>
      <c r="E5" s="81"/>
      <c r="F5" s="68"/>
      <c r="G5" s="82"/>
      <c r="H5" s="69"/>
      <c r="I5" s="69"/>
      <c r="J5" s="69"/>
      <c r="K5" s="76"/>
      <c r="L5" s="76"/>
      <c r="M5" s="76"/>
      <c r="N5" s="76"/>
    </row>
    <row r="6" spans="1:14" s="70" customFormat="1" ht="11.25" customHeight="1">
      <c r="A6" s="77">
        <v>2</v>
      </c>
      <c r="B6" s="78" t="s">
        <v>8</v>
      </c>
      <c r="C6" s="83">
        <f>J21</f>
        <v>2543.04</v>
      </c>
      <c r="D6" s="84"/>
      <c r="E6" s="85"/>
      <c r="F6" s="68"/>
      <c r="G6" s="69"/>
      <c r="H6" s="69"/>
      <c r="I6" s="69"/>
      <c r="J6" s="69"/>
      <c r="K6" s="76"/>
      <c r="L6" s="76"/>
      <c r="N6" s="76"/>
    </row>
    <row r="7" spans="1:14" s="70" customFormat="1" ht="12" customHeight="1">
      <c r="A7" s="86"/>
      <c r="B7" s="78" t="s">
        <v>9</v>
      </c>
      <c r="C7" s="87">
        <f>SUM(C5:C6)</f>
        <v>44927.040000000001</v>
      </c>
      <c r="D7" s="88"/>
      <c r="E7" s="89"/>
      <c r="F7" s="68"/>
      <c r="G7" s="69"/>
      <c r="H7" s="69"/>
      <c r="I7" s="69"/>
      <c r="J7" s="69"/>
    </row>
    <row r="8" spans="1:14" ht="4.5" customHeight="1">
      <c r="A8" s="28"/>
      <c r="B8" s="29"/>
      <c r="C8" s="29"/>
      <c r="D8" s="30"/>
      <c r="E8" s="30"/>
      <c r="F8" s="3"/>
      <c r="G8" s="9"/>
      <c r="H8" s="9"/>
      <c r="I8" s="9"/>
      <c r="J8" s="9"/>
    </row>
    <row r="9" spans="1:14" ht="16.5" customHeight="1">
      <c r="A9" s="28"/>
      <c r="B9" s="116" t="s">
        <v>48</v>
      </c>
      <c r="C9" s="116"/>
      <c r="D9" s="116"/>
      <c r="E9" s="116"/>
      <c r="F9" s="116"/>
      <c r="G9" s="116"/>
      <c r="H9" s="116"/>
      <c r="I9" s="116"/>
      <c r="J9" s="116"/>
    </row>
    <row r="10" spans="1:14" s="70" customFormat="1" ht="11.25">
      <c r="A10" s="72" t="s">
        <v>10</v>
      </c>
      <c r="B10" s="117" t="s">
        <v>11</v>
      </c>
      <c r="C10" s="118"/>
      <c r="D10" s="118"/>
      <c r="E10" s="90"/>
      <c r="F10" s="91" t="s">
        <v>12</v>
      </c>
      <c r="G10" s="92" t="s">
        <v>13</v>
      </c>
      <c r="H10" s="92" t="s">
        <v>14</v>
      </c>
      <c r="I10" s="93" t="s">
        <v>15</v>
      </c>
      <c r="J10" s="94" t="s">
        <v>16</v>
      </c>
    </row>
    <row r="11" spans="1:14" s="96" customFormat="1" ht="13.5">
      <c r="A11" s="61">
        <v>1</v>
      </c>
      <c r="B11" s="62" t="s">
        <v>17</v>
      </c>
      <c r="C11" s="62"/>
      <c r="D11" s="62"/>
      <c r="E11" s="62"/>
      <c r="F11" s="63"/>
      <c r="G11" s="64"/>
      <c r="H11" s="64"/>
      <c r="I11" s="64"/>
      <c r="J11" s="95"/>
    </row>
    <row r="12" spans="1:14" ht="36" customHeight="1">
      <c r="A12" s="97" t="s">
        <v>18</v>
      </c>
      <c r="B12" s="98" t="s">
        <v>19</v>
      </c>
      <c r="C12" s="99" t="s">
        <v>20</v>
      </c>
      <c r="D12" s="100" t="s">
        <v>55</v>
      </c>
      <c r="E12" s="100" t="s">
        <v>21</v>
      </c>
      <c r="F12" s="100">
        <v>1</v>
      </c>
      <c r="G12" s="101">
        <v>1</v>
      </c>
      <c r="H12" s="102">
        <v>118</v>
      </c>
      <c r="I12" s="103">
        <v>22</v>
      </c>
      <c r="J12" s="103">
        <f>F12*G12*H12*I12</f>
        <v>2596</v>
      </c>
      <c r="K12" s="127"/>
    </row>
    <row r="13" spans="1:14" ht="26.25" customHeight="1">
      <c r="A13" s="97" t="s">
        <v>22</v>
      </c>
      <c r="B13" s="98" t="s">
        <v>19</v>
      </c>
      <c r="C13" s="104" t="s">
        <v>46</v>
      </c>
      <c r="D13" s="100" t="s">
        <v>54</v>
      </c>
      <c r="E13" s="100" t="s">
        <v>21</v>
      </c>
      <c r="F13" s="100">
        <v>1</v>
      </c>
      <c r="G13" s="101">
        <v>1</v>
      </c>
      <c r="H13" s="102">
        <v>420</v>
      </c>
      <c r="I13" s="103">
        <v>22</v>
      </c>
      <c r="J13" s="103">
        <f>H13*I13</f>
        <v>9240</v>
      </c>
      <c r="K13" s="127"/>
    </row>
    <row r="14" spans="1:14" ht="29.25" customHeight="1">
      <c r="A14" s="97" t="s">
        <v>23</v>
      </c>
      <c r="B14" s="98" t="s">
        <v>19</v>
      </c>
      <c r="C14" s="99" t="s">
        <v>49</v>
      </c>
      <c r="D14" s="100" t="s">
        <v>51</v>
      </c>
      <c r="E14" s="100" t="s">
        <v>21</v>
      </c>
      <c r="F14" s="100">
        <v>1</v>
      </c>
      <c r="G14" s="101">
        <v>1</v>
      </c>
      <c r="H14" s="102">
        <v>166</v>
      </c>
      <c r="I14" s="103">
        <v>22</v>
      </c>
      <c r="J14" s="103">
        <f>G14*H14*I14</f>
        <v>3652</v>
      </c>
      <c r="K14" s="127"/>
    </row>
    <row r="15" spans="1:14" ht="30.75" customHeight="1">
      <c r="A15" s="97" t="s">
        <v>24</v>
      </c>
      <c r="B15" s="98" t="s">
        <v>19</v>
      </c>
      <c r="C15" s="99" t="s">
        <v>50</v>
      </c>
      <c r="D15" s="100" t="s">
        <v>52</v>
      </c>
      <c r="E15" s="100" t="s">
        <v>21</v>
      </c>
      <c r="F15" s="100">
        <v>1</v>
      </c>
      <c r="G15" s="101">
        <v>1</v>
      </c>
      <c r="H15" s="102">
        <v>308</v>
      </c>
      <c r="I15" s="103">
        <v>22</v>
      </c>
      <c r="J15" s="103">
        <f>H15*I15</f>
        <v>6776</v>
      </c>
      <c r="K15" s="127"/>
    </row>
    <row r="16" spans="1:14" ht="27.75" customHeight="1">
      <c r="A16" s="97" t="s">
        <v>25</v>
      </c>
      <c r="B16" s="98" t="s">
        <v>19</v>
      </c>
      <c r="C16" s="104" t="s">
        <v>47</v>
      </c>
      <c r="D16" s="100" t="s">
        <v>56</v>
      </c>
      <c r="E16" s="100" t="s">
        <v>21</v>
      </c>
      <c r="F16" s="100">
        <v>1</v>
      </c>
      <c r="G16" s="101">
        <v>1</v>
      </c>
      <c r="H16" s="102">
        <v>149</v>
      </c>
      <c r="I16" s="103">
        <v>22</v>
      </c>
      <c r="J16" s="103">
        <f>H16*I16</f>
        <v>3278</v>
      </c>
      <c r="K16" s="127"/>
    </row>
    <row r="17" spans="1:11" ht="29.25" customHeight="1">
      <c r="A17" s="97" t="s">
        <v>26</v>
      </c>
      <c r="B17" s="98" t="s">
        <v>19</v>
      </c>
      <c r="C17" s="99" t="s">
        <v>27</v>
      </c>
      <c r="D17" s="100" t="s">
        <v>53</v>
      </c>
      <c r="E17" s="100" t="s">
        <v>21</v>
      </c>
      <c r="F17" s="100">
        <v>1</v>
      </c>
      <c r="G17" s="101">
        <v>1</v>
      </c>
      <c r="H17" s="102">
        <v>311</v>
      </c>
      <c r="I17" s="103">
        <v>22</v>
      </c>
      <c r="J17" s="103">
        <f>I17*G17*H17*F17</f>
        <v>6842</v>
      </c>
      <c r="K17" s="127"/>
    </row>
    <row r="18" spans="1:11" ht="27" customHeight="1">
      <c r="A18" s="97" t="s">
        <v>28</v>
      </c>
      <c r="B18" s="98" t="s">
        <v>29</v>
      </c>
      <c r="C18" s="105" t="s">
        <v>30</v>
      </c>
      <c r="D18" s="100" t="s">
        <v>31</v>
      </c>
      <c r="E18" s="100" t="s">
        <v>32</v>
      </c>
      <c r="F18" s="100">
        <v>1</v>
      </c>
      <c r="G18" s="101">
        <v>1</v>
      </c>
      <c r="H18" s="102">
        <v>25</v>
      </c>
      <c r="I18" s="103">
        <v>400</v>
      </c>
      <c r="J18" s="103">
        <f>I18*G18*H18*F18</f>
        <v>10000</v>
      </c>
      <c r="K18" s="127"/>
    </row>
    <row r="19" spans="1:11" ht="11.25" customHeight="1">
      <c r="A19" s="119" t="s">
        <v>33</v>
      </c>
      <c r="B19" s="120"/>
      <c r="C19" s="120"/>
      <c r="D19" s="120"/>
      <c r="E19" s="120"/>
      <c r="F19" s="120"/>
      <c r="G19" s="120"/>
      <c r="H19" s="120"/>
      <c r="I19" s="121"/>
      <c r="J19" s="106">
        <f>SUM(J12:J18)</f>
        <v>42384</v>
      </c>
    </row>
    <row r="20" spans="1:11" ht="12" customHeight="1">
      <c r="A20" s="107">
        <v>2</v>
      </c>
      <c r="B20" s="108" t="s">
        <v>8</v>
      </c>
      <c r="C20" s="108"/>
      <c r="D20" s="109">
        <v>0.06</v>
      </c>
      <c r="E20" s="109"/>
      <c r="F20" s="110"/>
      <c r="G20" s="111"/>
      <c r="H20" s="111"/>
      <c r="I20" s="111"/>
      <c r="J20" s="112"/>
    </row>
    <row r="21" spans="1:11" ht="12" customHeight="1">
      <c r="A21" s="119" t="s">
        <v>33</v>
      </c>
      <c r="B21" s="120"/>
      <c r="C21" s="120"/>
      <c r="D21" s="120"/>
      <c r="E21" s="120"/>
      <c r="F21" s="120"/>
      <c r="G21" s="120"/>
      <c r="H21" s="120"/>
      <c r="I21" s="121"/>
      <c r="J21" s="106">
        <f>J19*D20</f>
        <v>2543.04</v>
      </c>
    </row>
    <row r="22" spans="1:11" ht="10.5" customHeight="1">
      <c r="A22" s="122"/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1" ht="12" customHeight="1">
      <c r="A23" s="125" t="s">
        <v>34</v>
      </c>
      <c r="B23" s="125"/>
      <c r="C23" s="125"/>
      <c r="D23" s="125"/>
      <c r="E23" s="125"/>
      <c r="F23" s="125"/>
      <c r="G23" s="125"/>
      <c r="H23" s="125"/>
      <c r="I23" s="125"/>
      <c r="J23" s="113">
        <f>J19+J21</f>
        <v>44927.040000000001</v>
      </c>
    </row>
    <row r="24" spans="1:11">
      <c r="A24" s="70"/>
      <c r="B24" s="70"/>
      <c r="C24" s="70"/>
      <c r="D24" s="70"/>
      <c r="E24" s="70"/>
      <c r="F24" s="70"/>
      <c r="G24" s="70"/>
      <c r="H24" s="70"/>
      <c r="I24" s="70"/>
      <c r="J24" s="70"/>
    </row>
    <row r="25" spans="1:11">
      <c r="C25" s="59"/>
    </row>
    <row r="26" spans="1:11">
      <c r="A26" s="126"/>
      <c r="B26" s="126"/>
    </row>
    <row r="29" spans="1:11">
      <c r="C29" s="60"/>
    </row>
  </sheetData>
  <mergeCells count="10">
    <mergeCell ref="A21:I21"/>
    <mergeCell ref="A22:J22"/>
    <mergeCell ref="A23:I23"/>
    <mergeCell ref="A26:B26"/>
    <mergeCell ref="K12:K18"/>
    <mergeCell ref="A1:D1"/>
    <mergeCell ref="A2:D2"/>
    <mergeCell ref="B9:J9"/>
    <mergeCell ref="B10:D10"/>
    <mergeCell ref="A19:I19"/>
  </mergeCells>
  <phoneticPr fontId="29" type="noConversion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7.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128" t="s">
        <v>35</v>
      </c>
      <c r="C1" s="128"/>
      <c r="D1" s="128"/>
      <c r="E1" s="128"/>
      <c r="F1" s="4"/>
      <c r="G1" s="4"/>
    </row>
    <row r="2" spans="2:12" ht="20.25">
      <c r="B2" s="129" t="s">
        <v>36</v>
      </c>
      <c r="C2" s="129"/>
      <c r="D2" s="129"/>
      <c r="E2" s="129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37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9810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130" t="s">
        <v>38</v>
      </c>
      <c r="D9" s="130"/>
      <c r="E9" s="130"/>
      <c r="F9" s="130"/>
      <c r="G9" s="130"/>
      <c r="H9" s="130"/>
      <c r="I9" s="130"/>
      <c r="J9" s="130"/>
      <c r="K9" s="130"/>
    </row>
    <row r="10" spans="2:12" ht="39" customHeight="1">
      <c r="B10" s="12" t="s">
        <v>10</v>
      </c>
      <c r="C10" s="131" t="s">
        <v>11</v>
      </c>
      <c r="D10" s="132"/>
      <c r="E10" s="132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39</v>
      </c>
      <c r="E12" s="41" t="s">
        <v>40</v>
      </c>
      <c r="F12" s="41" t="s">
        <v>21</v>
      </c>
      <c r="G12" s="41">
        <v>5</v>
      </c>
      <c r="H12" s="42">
        <v>15</v>
      </c>
      <c r="I12" s="53">
        <v>97</v>
      </c>
      <c r="J12" s="54">
        <v>20</v>
      </c>
      <c r="K12" s="54">
        <f>J12*H12*I12*G12</f>
        <v>145500</v>
      </c>
      <c r="L12" s="140" t="s">
        <v>41</v>
      </c>
    </row>
    <row r="13" spans="2:12" ht="69.75" customHeight="1">
      <c r="B13" s="38" t="s">
        <v>22</v>
      </c>
      <c r="C13" s="39" t="s">
        <v>29</v>
      </c>
      <c r="D13" s="43" t="s">
        <v>30</v>
      </c>
      <c r="E13" s="41" t="s">
        <v>42</v>
      </c>
      <c r="F13" s="41" t="s">
        <v>32</v>
      </c>
      <c r="G13" s="41">
        <v>5</v>
      </c>
      <c r="H13" s="42">
        <v>1</v>
      </c>
      <c r="I13" s="53">
        <v>9</v>
      </c>
      <c r="J13" s="54">
        <v>400</v>
      </c>
      <c r="K13" s="54">
        <f>J13*H13*I13*G13</f>
        <v>18000</v>
      </c>
      <c r="L13" s="140"/>
    </row>
    <row r="14" spans="2:12">
      <c r="B14" s="133" t="s">
        <v>33</v>
      </c>
      <c r="C14" s="134"/>
      <c r="D14" s="134"/>
      <c r="E14" s="134"/>
      <c r="F14" s="134"/>
      <c r="G14" s="134"/>
      <c r="H14" s="134"/>
      <c r="I14" s="134"/>
      <c r="J14" s="135"/>
      <c r="K14" s="55">
        <f>SUM(K12:K13)</f>
        <v>163500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133" t="s">
        <v>33</v>
      </c>
      <c r="C16" s="134"/>
      <c r="D16" s="134"/>
      <c r="E16" s="134"/>
      <c r="F16" s="134"/>
      <c r="G16" s="134"/>
      <c r="H16" s="134"/>
      <c r="I16" s="134"/>
      <c r="J16" s="135"/>
      <c r="K16" s="55">
        <f>(K14)*E15</f>
        <v>9810</v>
      </c>
    </row>
    <row r="17" spans="2:11">
      <c r="B17" s="136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>
      <c r="B18" s="139" t="s">
        <v>34</v>
      </c>
      <c r="C18" s="139"/>
      <c r="D18" s="139"/>
      <c r="E18" s="139"/>
      <c r="F18" s="139"/>
      <c r="G18" s="139"/>
      <c r="H18" s="139"/>
      <c r="I18" s="139"/>
      <c r="J18" s="139"/>
      <c r="K18" s="57">
        <f>K14+K16</f>
        <v>173310</v>
      </c>
    </row>
    <row r="19" spans="2:11">
      <c r="B19" s="139"/>
      <c r="C19" s="139"/>
      <c r="D19" s="139"/>
      <c r="E19" s="139"/>
      <c r="F19" s="139"/>
      <c r="G19" s="139"/>
      <c r="H19" s="139"/>
      <c r="I19" s="139"/>
      <c r="J19" s="139"/>
      <c r="K19" s="57"/>
    </row>
    <row r="20" spans="2:11">
      <c r="F20" s="58"/>
    </row>
  </sheetData>
  <mergeCells count="10">
    <mergeCell ref="B16:J16"/>
    <mergeCell ref="B17:K17"/>
    <mergeCell ref="B18:J18"/>
    <mergeCell ref="B19:J19"/>
    <mergeCell ref="L12:L13"/>
    <mergeCell ref="B1:E1"/>
    <mergeCell ref="B2:E2"/>
    <mergeCell ref="C9:K9"/>
    <mergeCell ref="C10:E10"/>
    <mergeCell ref="B14:J14"/>
  </mergeCells>
  <phoneticPr fontId="29" type="noConversion"/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128" t="s">
        <v>35</v>
      </c>
      <c r="C1" s="128"/>
      <c r="D1" s="128"/>
      <c r="E1" s="128"/>
      <c r="F1" s="4"/>
      <c r="G1" s="4"/>
    </row>
    <row r="2" spans="2:12" ht="20.25">
      <c r="B2" s="129" t="s">
        <v>36</v>
      </c>
      <c r="C2" s="129"/>
      <c r="D2" s="129"/>
      <c r="E2" s="129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37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2016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130" t="s">
        <v>38</v>
      </c>
      <c r="D9" s="130"/>
      <c r="E9" s="130"/>
      <c r="F9" s="130"/>
      <c r="G9" s="130"/>
      <c r="H9" s="130"/>
      <c r="I9" s="130"/>
      <c r="J9" s="130"/>
      <c r="K9" s="130"/>
    </row>
    <row r="10" spans="2:12" ht="39" customHeight="1">
      <c r="B10" s="12" t="s">
        <v>10</v>
      </c>
      <c r="C10" s="131" t="s">
        <v>11</v>
      </c>
      <c r="D10" s="132"/>
      <c r="E10" s="132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43</v>
      </c>
      <c r="E12" s="41" t="s">
        <v>44</v>
      </c>
      <c r="F12" s="41" t="s">
        <v>21</v>
      </c>
      <c r="G12" s="41">
        <v>4</v>
      </c>
      <c r="H12" s="42">
        <v>10</v>
      </c>
      <c r="I12" s="53">
        <v>38</v>
      </c>
      <c r="J12" s="54">
        <v>20</v>
      </c>
      <c r="K12" s="54">
        <f>J12*H12*I12*G12</f>
        <v>30400</v>
      </c>
      <c r="L12" s="140" t="s">
        <v>41</v>
      </c>
    </row>
    <row r="13" spans="2:12" ht="69.75" customHeight="1">
      <c r="B13" s="38" t="s">
        <v>22</v>
      </c>
      <c r="C13" s="39" t="s">
        <v>29</v>
      </c>
      <c r="D13" s="43" t="s">
        <v>30</v>
      </c>
      <c r="E13" s="41" t="s">
        <v>45</v>
      </c>
      <c r="F13" s="41" t="s">
        <v>32</v>
      </c>
      <c r="G13" s="41">
        <v>4</v>
      </c>
      <c r="H13" s="42">
        <v>1</v>
      </c>
      <c r="I13" s="53">
        <v>2</v>
      </c>
      <c r="J13" s="54">
        <v>400</v>
      </c>
      <c r="K13" s="54">
        <f>J13*H13*I13*G13</f>
        <v>3200</v>
      </c>
      <c r="L13" s="140"/>
    </row>
    <row r="14" spans="2:12">
      <c r="B14" s="133" t="s">
        <v>33</v>
      </c>
      <c r="C14" s="134"/>
      <c r="D14" s="134"/>
      <c r="E14" s="134"/>
      <c r="F14" s="134"/>
      <c r="G14" s="134"/>
      <c r="H14" s="134"/>
      <c r="I14" s="134"/>
      <c r="J14" s="135"/>
      <c r="K14" s="55">
        <f>SUM(K12:K13)</f>
        <v>33600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133" t="s">
        <v>33</v>
      </c>
      <c r="C16" s="134"/>
      <c r="D16" s="134"/>
      <c r="E16" s="134"/>
      <c r="F16" s="134"/>
      <c r="G16" s="134"/>
      <c r="H16" s="134"/>
      <c r="I16" s="134"/>
      <c r="J16" s="135"/>
      <c r="K16" s="55">
        <f>(K14)*E15</f>
        <v>2016</v>
      </c>
    </row>
    <row r="17" spans="2:11">
      <c r="B17" s="136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>
      <c r="B18" s="139" t="s">
        <v>34</v>
      </c>
      <c r="C18" s="139"/>
      <c r="D18" s="139"/>
      <c r="E18" s="139"/>
      <c r="F18" s="139"/>
      <c r="G18" s="139"/>
      <c r="H18" s="139"/>
      <c r="I18" s="139"/>
      <c r="J18" s="139"/>
      <c r="K18" s="57">
        <f>K14+K16</f>
        <v>35616</v>
      </c>
    </row>
    <row r="19" spans="2:11">
      <c r="B19" s="139"/>
      <c r="C19" s="139"/>
      <c r="D19" s="139"/>
      <c r="E19" s="139"/>
      <c r="F19" s="139"/>
      <c r="G19" s="139"/>
      <c r="H19" s="139"/>
      <c r="I19" s="139"/>
      <c r="J19" s="139"/>
      <c r="K19" s="57"/>
    </row>
  </sheetData>
  <mergeCells count="10">
    <mergeCell ref="B16:J16"/>
    <mergeCell ref="B17:K17"/>
    <mergeCell ref="B18:J18"/>
    <mergeCell ref="B19:J19"/>
    <mergeCell ref="L12:L13"/>
    <mergeCell ref="B1:E1"/>
    <mergeCell ref="B2:E2"/>
    <mergeCell ref="C9:K9"/>
    <mergeCell ref="C10:E10"/>
    <mergeCell ref="B14:J14"/>
  </mergeCells>
  <phoneticPr fontId="29" type="noConversion"/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2021.6月结算  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朱琦琪</cp:lastModifiedBy>
  <cp:lastPrinted>2021-08-20T05:35:06Z</cp:lastPrinted>
  <dcterms:created xsi:type="dcterms:W3CDTF">2014-02-12T08:04:00Z</dcterms:created>
  <dcterms:modified xsi:type="dcterms:W3CDTF">2021-09-17T08:50:19Z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23EBFF4B0DEB4A3B99240950ED9AE902</vt:lpwstr>
  </property>
  <property fmtid="{D5CDD505-2E9C-101B-9397-08002B2CF9AE}" pid="4" name="KSOProductBuildVer">
    <vt:lpwstr>2052-11.1.0.10667</vt:lpwstr>
  </property>
</Properties>
</file>