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.zhu\Desktop\"/>
    </mc:Choice>
  </mc:AlternateContent>
  <bookViews>
    <workbookView xWindow="0" yWindow="0" windowWidth="19200" windowHeight="7260"/>
  </bookViews>
  <sheets>
    <sheet name="2021.6月结算  " sheetId="15" r:id="rId1"/>
    <sheet name="除胃肠领域报价" sheetId="6" state="hidden" r:id="rId2"/>
    <sheet name="胃肠领域报价" sheetId="7" state="hidden" r:id="rId3"/>
  </sheets>
  <calcPr calcId="152511"/>
</workbook>
</file>

<file path=xl/calcChain.xml><?xml version="1.0" encoding="utf-8"?>
<calcChain xmlns="http://schemas.openxmlformats.org/spreadsheetml/2006/main">
  <c r="K13" i="7" l="1"/>
  <c r="K12" i="7"/>
  <c r="K14" i="7" s="1"/>
  <c r="C5" i="7"/>
  <c r="K13" i="6"/>
  <c r="K14" i="6" s="1"/>
  <c r="K12" i="6"/>
  <c r="C5" i="6"/>
  <c r="K18" i="15"/>
  <c r="K17" i="15"/>
  <c r="K16" i="15"/>
  <c r="K15" i="15"/>
  <c r="K14" i="15"/>
  <c r="K13" i="15"/>
  <c r="K12" i="15"/>
  <c r="C5" i="15"/>
  <c r="K19" i="15" l="1"/>
  <c r="K16" i="7"/>
  <c r="D6" i="7" s="1"/>
  <c r="D5" i="7"/>
  <c r="D7" i="7" s="1"/>
  <c r="K18" i="7"/>
  <c r="K16" i="6"/>
  <c r="D6" i="6" s="1"/>
  <c r="D5" i="6"/>
  <c r="D7" i="6" s="1"/>
  <c r="K21" i="15" l="1"/>
  <c r="D6" i="15" s="1"/>
  <c r="D5" i="15"/>
  <c r="K18" i="6"/>
  <c r="K23" i="15" l="1"/>
  <c r="D7" i="15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<sst xmlns="http://schemas.openxmlformats.org/spreadsheetml/2006/main" count="126" uniqueCount="57">
  <si>
    <t>2021人工智能技术培训所需文献材料查找结算单</t>
  </si>
  <si>
    <t>Quotation Summary 结算总表</t>
  </si>
  <si>
    <t>Agency: must fill in
供应商（填入右边橘色处）</t>
  </si>
  <si>
    <t>上海麦田公共关系咨询有限公司</t>
  </si>
  <si>
    <t>Item</t>
  </si>
  <si>
    <t>Descripation描述</t>
  </si>
  <si>
    <t>021-24115888</t>
  </si>
  <si>
    <t>结算</t>
  </si>
  <si>
    <t>税 Tax</t>
  </si>
  <si>
    <t>总计 Total</t>
  </si>
  <si>
    <t xml:space="preserve">Item  </t>
  </si>
  <si>
    <t>Descripation</t>
  </si>
  <si>
    <t>Month</t>
  </si>
  <si>
    <t>Page</t>
  </si>
  <si>
    <t>Qty</t>
  </si>
  <si>
    <t>Unit Price</t>
  </si>
  <si>
    <t>Total(RMB)</t>
  </si>
  <si>
    <t>文献查找</t>
  </si>
  <si>
    <t>1-1</t>
  </si>
  <si>
    <t>文献检索</t>
  </si>
  <si>
    <t>覆盖呼吸（8名)，共8名VIP</t>
  </si>
  <si>
    <t>篇</t>
  </si>
  <si>
    <t>1-2</t>
  </si>
  <si>
    <t>1-3</t>
  </si>
  <si>
    <t>覆盖乳腺癌（11名)，共12名VIP</t>
  </si>
  <si>
    <t>1-4</t>
  </si>
  <si>
    <t>覆盖心血管（20名），共21位VIP</t>
  </si>
  <si>
    <t>1-5</t>
  </si>
  <si>
    <r>
      <t>覆盖肺癌</t>
    </r>
    <r>
      <rPr>
        <b/>
        <sz val="12"/>
        <color theme="1"/>
        <rFont val="微软雅黑"/>
        <family val="2"/>
        <charset val="134"/>
      </rPr>
      <t>Thea</t>
    </r>
    <r>
      <rPr>
        <sz val="12"/>
        <rFont val="微软雅黑"/>
        <family val="2"/>
        <charset val="134"/>
      </rPr>
      <t>（10名)，共10名VIP</t>
    </r>
  </si>
  <si>
    <t>1-6</t>
  </si>
  <si>
    <t>覆盖胃肠领域（38名），共38位VIP</t>
  </si>
  <si>
    <t>1-7</t>
  </si>
  <si>
    <t>文献整理</t>
  </si>
  <si>
    <t>包含文献下载；内容汇总；整理成word格式</t>
  </si>
  <si>
    <t>25小时/月</t>
  </si>
  <si>
    <t>小时</t>
  </si>
  <si>
    <t>Total</t>
  </si>
  <si>
    <t>Total Amount</t>
  </si>
  <si>
    <t>2020人工智能技术培训所需文献材料查找报价单</t>
  </si>
  <si>
    <t>Quotation Summary 报价总表</t>
  </si>
  <si>
    <t>Quotation
报价</t>
  </si>
  <si>
    <t>报价明细表 Quotation Breakdown</t>
  </si>
  <si>
    <t>覆盖乳腺癌（11名VIP）、肺癌（28名）、心血管（28名）、呼吸（30名）、共97位VIP，每位VIP约4-5个主题词，每人大概10-15篇/月/人文献。</t>
  </si>
  <si>
    <t>按每人15篇文献计算；20元/篇</t>
  </si>
  <si>
    <t>以实际完成量结算</t>
  </si>
  <si>
    <t>预估总计1500篇文献下载，整理汇总成word，总计预估10小时/月</t>
  </si>
  <si>
    <t>覆盖胃肠领域，共38位VIP，每位VIP约4-5个主题词，每人大概10-15篇/月/人文献。</t>
  </si>
  <si>
    <t>按每人10篇文献计算；20元/篇</t>
  </si>
  <si>
    <t>预估总计400篇文献下载，整理汇总成word，总计预估2小时/月</t>
  </si>
  <si>
    <t>覆盖肺癌（30名)，共30名VIP</t>
    <phoneticPr fontId="31" type="noConversion"/>
  </si>
  <si>
    <t>22元/篇，实际结算：121篇</t>
    <phoneticPr fontId="31" type="noConversion"/>
  </si>
  <si>
    <t>22元/篇，实际结算：440篇</t>
    <phoneticPr fontId="31" type="noConversion"/>
  </si>
  <si>
    <t>22元/篇，实际结算：306篇</t>
    <phoneticPr fontId="31" type="noConversion"/>
  </si>
  <si>
    <t>22元/篇，实际结算：142篇</t>
    <phoneticPr fontId="31" type="noConversion"/>
  </si>
  <si>
    <t>2021.7月份结算明细表 Quotation Breakdown</t>
    <phoneticPr fontId="31" type="noConversion"/>
  </si>
  <si>
    <t>22元/篇，实际结算：178篇；搜集整理0篇，11元/篇</t>
    <phoneticPr fontId="31" type="noConversion"/>
  </si>
  <si>
    <t>22元/篇，实际结算：298篇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</si>
</sst>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0.0%"/>
    <numFmt numFmtId="179" formatCode="#,##0.00_ "/>
    <numFmt numFmtId="180" formatCode="0.00_ "/>
    <numFmt numFmtId="181" formatCode="#,##0.00_ ;[Red]\-#,##0.00\ "/>
  </numFmts>
  <fonts count="32">
    <font>
      <sz val="12"/>
      <name val="宋体"/>
      <charset val="134"/>
    </font>
    <font>
      <sz val="14"/>
      <name val="Microsoft YaHei UI"/>
      <family val="2"/>
      <charset val="134"/>
    </font>
    <font>
      <sz val="12"/>
      <name val="Microsoft YaHei UI"/>
      <family val="2"/>
      <charset val="134"/>
    </font>
    <font>
      <b/>
      <sz val="20"/>
      <name val="Microsoft YaHei UI"/>
      <family val="2"/>
      <charset val="134"/>
    </font>
    <font>
      <sz val="16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4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2"/>
      <color rgb="FFFF0000"/>
      <name val="Microsoft YaHei UI"/>
      <family val="2"/>
      <charset val="134"/>
    </font>
    <font>
      <b/>
      <sz val="14"/>
      <name val="宋体"/>
      <family val="3"/>
      <charset val="134"/>
    </font>
    <font>
      <sz val="11"/>
      <color theme="0" tint="-0.4999847407452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10"/>
      <name val="Arial"/>
      <family val="2"/>
    </font>
    <font>
      <sz val="11"/>
      <color indexed="20"/>
      <name val="ＭＳ Ｐゴシック"/>
      <charset val="134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17"/>
      <name val="ＭＳ Ｐゴシック"/>
      <charset val="134"/>
    </font>
    <font>
      <b/>
      <sz val="12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3">
    <xf numFmtId="0" fontId="0" fillId="0" borderId="0"/>
    <xf numFmtId="0" fontId="22" fillId="0" borderId="0">
      <alignment vertical="top"/>
    </xf>
    <xf numFmtId="176" fontId="19" fillId="0" borderId="0" applyFont="0" applyFill="0" applyBorder="0" applyAlignment="0" applyProtection="0"/>
    <xf numFmtId="0" fontId="25" fillId="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>
      <alignment vertical="top"/>
    </xf>
    <xf numFmtId="0" fontId="21" fillId="0" borderId="0"/>
    <xf numFmtId="0" fontId="26" fillId="0" borderId="0">
      <alignment vertical="top"/>
    </xf>
    <xf numFmtId="0" fontId="27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0" borderId="0"/>
    <xf numFmtId="0" fontId="20" fillId="0" borderId="0">
      <alignment vertical="center"/>
    </xf>
    <xf numFmtId="0" fontId="22" fillId="0" borderId="0"/>
    <xf numFmtId="0" fontId="22" fillId="0" borderId="0">
      <alignment vertical="top"/>
    </xf>
    <xf numFmtId="0" fontId="23" fillId="7" borderId="0" applyNumberFormat="0" applyBorder="0" applyAlignment="0" applyProtection="0">
      <alignment vertical="center"/>
    </xf>
    <xf numFmtId="0" fontId="22" fillId="0" borderId="0">
      <alignment vertical="top"/>
    </xf>
    <xf numFmtId="0" fontId="20" fillId="0" borderId="0">
      <alignment vertical="center"/>
    </xf>
    <xf numFmtId="0" fontId="22" fillId="0" borderId="0">
      <alignment vertical="top"/>
    </xf>
    <xf numFmtId="0" fontId="22" fillId="0" borderId="0"/>
    <xf numFmtId="0" fontId="28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0" borderId="0">
      <alignment vertical="top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76" fontId="2" fillId="0" borderId="2" xfId="2" applyFont="1" applyBorder="1" applyAlignment="1"/>
    <xf numFmtId="176" fontId="2" fillId="0" borderId="2" xfId="2" applyFont="1" applyBorder="1" applyAlignment="1">
      <alignment wrapText="1"/>
    </xf>
    <xf numFmtId="176" fontId="2" fillId="0" borderId="0" xfId="2" applyFont="1" applyBorder="1" applyAlignment="1">
      <alignment wrapText="1"/>
    </xf>
    <xf numFmtId="0" fontId="8" fillId="0" borderId="0" xfId="0" applyFont="1"/>
    <xf numFmtId="2" fontId="2" fillId="0" borderId="2" xfId="2" applyNumberFormat="1" applyFont="1" applyBorder="1" applyAlignment="1"/>
    <xf numFmtId="2" fontId="2" fillId="0" borderId="2" xfId="2" applyNumberFormat="1" applyFont="1" applyBorder="1" applyAlignment="1">
      <alignment wrapText="1"/>
    </xf>
    <xf numFmtId="2" fontId="2" fillId="0" borderId="0" xfId="2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2" fillId="0" borderId="2" xfId="2" applyNumberFormat="1" applyFont="1" applyBorder="1" applyAlignment="1"/>
    <xf numFmtId="43" fontId="2" fillId="0" borderId="2" xfId="2" applyNumberFormat="1" applyFont="1" applyBorder="1" applyAlignment="1">
      <alignment wrapText="1"/>
    </xf>
    <xf numFmtId="43" fontId="2" fillId="0" borderId="0" xfId="2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2" fillId="0" borderId="0" xfId="2" applyNumberFormat="1" applyFont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wrapText="1"/>
    </xf>
    <xf numFmtId="177" fontId="1" fillId="4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/>
    </xf>
    <xf numFmtId="178" fontId="14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wrapText="1"/>
    </xf>
    <xf numFmtId="177" fontId="2" fillId="4" borderId="0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right" vertical="center" wrapText="1"/>
    </xf>
    <xf numFmtId="179" fontId="11" fillId="4" borderId="7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180" fontId="2" fillId="0" borderId="2" xfId="0" applyNumberFormat="1" applyFont="1" applyFill="1" applyBorder="1" applyAlignment="1">
      <alignment horizontal="right" vertical="center"/>
    </xf>
    <xf numFmtId="180" fontId="14" fillId="0" borderId="2" xfId="0" applyNumberFormat="1" applyFont="1" applyBorder="1" applyAlignment="1">
      <alignment horizontal="right"/>
    </xf>
    <xf numFmtId="10" fontId="14" fillId="4" borderId="7" xfId="4" applyNumberFormat="1" applyFont="1" applyFill="1" applyBorder="1" applyAlignment="1">
      <alignment horizontal="right"/>
    </xf>
    <xf numFmtId="181" fontId="16" fillId="0" borderId="5" xfId="0" applyNumberFormat="1" applyFont="1" applyFill="1" applyBorder="1" applyAlignment="1">
      <alignment horizontal="right"/>
    </xf>
    <xf numFmtId="181" fontId="2" fillId="0" borderId="0" xfId="0" applyNumberFormat="1" applyFont="1"/>
    <xf numFmtId="0" fontId="0" fillId="3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181" fontId="0" fillId="0" borderId="0" xfId="0" applyNumberFormat="1"/>
    <xf numFmtId="0" fontId="17" fillId="0" borderId="0" xfId="0" applyFont="1"/>
    <xf numFmtId="0" fontId="14" fillId="0" borderId="1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0" fillId="0" borderId="0" xfId="0"/>
    <xf numFmtId="0" fontId="18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</cellXfs>
  <cellStyles count="23">
    <cellStyle name="0,0_x000d__x000a_NA_x000d__x000a_" xfId="7"/>
    <cellStyle name="Comma 2" xfId="5"/>
    <cellStyle name="Normal 2" xfId="11"/>
    <cellStyle name="Normal 3" xfId="13"/>
    <cellStyle name="Normal_Event Logistic Service RFQ Template_v3" xfId="8"/>
    <cellStyle name="百分比" xfId="4" builtinId="5"/>
    <cellStyle name="標準_Meeting Request（1125 价）" xfId="14"/>
    <cellStyle name="差_20131026　杭州無錫2日間見積もり(0929)" xfId="15"/>
    <cellStyle name="差_Meeting Request（1125 价）" xfId="3"/>
    <cellStyle name="常规" xfId="0" builtinId="0"/>
    <cellStyle name="常规 2" xfId="16"/>
    <cellStyle name="常规 2 2 4" xfId="1"/>
    <cellStyle name="常规 2 5" xfId="6"/>
    <cellStyle name="常规 3" xfId="17"/>
    <cellStyle name="常规 3 2" xfId="10"/>
    <cellStyle name="常规 3 3" xfId="12"/>
    <cellStyle name="常规 4" xfId="18"/>
    <cellStyle name="常规 5" xfId="19"/>
    <cellStyle name="好_20131026　杭州無錫2日間見積もり(0929)" xfId="20"/>
    <cellStyle name="好_Meeting Request（1125 价）" xfId="9"/>
    <cellStyle name="千位分隔" xfId="2" builtinId="3"/>
    <cellStyle name="千位分隔 2" xfId="21"/>
    <cellStyle name="样式 1" xfId="22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9"/>
  <sheetViews>
    <sheetView showGridLines="0" tabSelected="1" zoomScale="70" zoomScaleNormal="70" workbookViewId="0">
      <selection activeCell="K23" sqref="K23"/>
    </sheetView>
  </sheetViews>
  <sheetFormatPr defaultColWidth="9" defaultRowHeight="14.25"/>
  <cols>
    <col min="3" max="3" width="27.625" customWidth="1"/>
    <col min="4" max="4" width="37.5" customWidth="1"/>
    <col min="5" max="5" width="38.125" customWidth="1"/>
    <col min="11" max="11" width="14.75" customWidth="1"/>
    <col min="12" max="12" width="18.75" customWidth="1"/>
  </cols>
  <sheetData>
    <row r="1" spans="2:15" ht="27.75">
      <c r="B1" s="73" t="s">
        <v>0</v>
      </c>
      <c r="C1" s="73"/>
      <c r="D1" s="73"/>
      <c r="E1" s="73"/>
      <c r="F1" s="4"/>
      <c r="G1" s="4"/>
      <c r="H1" s="2"/>
      <c r="I1" s="2"/>
      <c r="J1" s="2"/>
      <c r="K1" s="2"/>
    </row>
    <row r="2" spans="2:15" ht="20.25">
      <c r="B2" s="74" t="s">
        <v>1</v>
      </c>
      <c r="C2" s="74"/>
      <c r="D2" s="74"/>
      <c r="E2" s="74"/>
      <c r="F2" s="5"/>
      <c r="G2" s="5"/>
      <c r="H2" s="2"/>
      <c r="I2" s="9"/>
      <c r="J2" s="9"/>
      <c r="K2" s="9"/>
    </row>
    <row r="3" spans="2:15" ht="32.25" customHeight="1">
      <c r="B3" s="6"/>
      <c r="C3" s="7" t="s">
        <v>2</v>
      </c>
      <c r="D3" s="8" t="s">
        <v>3</v>
      </c>
      <c r="E3" s="3"/>
      <c r="F3" s="3"/>
      <c r="G3" s="3"/>
      <c r="H3" s="9"/>
      <c r="I3" s="9"/>
      <c r="J3" s="9"/>
      <c r="K3" s="9"/>
    </row>
    <row r="4" spans="2:15" ht="18.75">
      <c r="B4" s="10" t="s">
        <v>4</v>
      </c>
      <c r="C4" s="11" t="s">
        <v>5</v>
      </c>
      <c r="D4" s="59" t="s">
        <v>6</v>
      </c>
      <c r="E4" s="12" t="s">
        <v>7</v>
      </c>
      <c r="F4" s="13"/>
      <c r="G4" s="3"/>
      <c r="H4" s="14"/>
      <c r="I4" s="9"/>
      <c r="J4" s="9"/>
      <c r="K4" s="9"/>
      <c r="L4" s="63"/>
      <c r="M4" s="63"/>
      <c r="N4" s="63"/>
      <c r="O4" s="63"/>
    </row>
    <row r="5" spans="2:15" ht="15.75" customHeight="1">
      <c r="B5" s="15">
        <v>1</v>
      </c>
      <c r="C5" s="16" t="str">
        <f>C11</f>
        <v>文献查找</v>
      </c>
      <c r="D5" s="17">
        <f>K19</f>
        <v>41784</v>
      </c>
      <c r="E5" s="18"/>
      <c r="F5" s="19"/>
      <c r="G5" s="3"/>
      <c r="H5" s="20"/>
      <c r="I5" s="9"/>
      <c r="J5" s="9"/>
      <c r="K5" s="9"/>
      <c r="L5" s="63"/>
      <c r="M5" s="63"/>
      <c r="N5" s="63"/>
      <c r="O5" s="63"/>
    </row>
    <row r="6" spans="2:15" ht="15.75" customHeight="1">
      <c r="B6" s="15">
        <v>2</v>
      </c>
      <c r="C6" s="16" t="s">
        <v>8</v>
      </c>
      <c r="D6" s="21">
        <f>K21</f>
        <v>2507.04</v>
      </c>
      <c r="E6" s="22"/>
      <c r="F6" s="23"/>
      <c r="G6" s="3"/>
      <c r="H6" s="9"/>
      <c r="I6" s="9"/>
      <c r="J6" s="9"/>
      <c r="K6" s="9"/>
      <c r="L6" s="63"/>
      <c r="M6" s="63"/>
      <c r="O6" s="63"/>
    </row>
    <row r="7" spans="2:15" ht="15.75" customHeight="1">
      <c r="B7" s="24"/>
      <c r="C7" s="16" t="s">
        <v>9</v>
      </c>
      <c r="D7" s="25">
        <f>SUM(D5:D6)</f>
        <v>44291.040000000001</v>
      </c>
      <c r="E7" s="26"/>
      <c r="F7" s="27"/>
      <c r="G7" s="3"/>
      <c r="H7" s="9"/>
      <c r="I7" s="9"/>
      <c r="J7" s="9"/>
      <c r="K7" s="9"/>
    </row>
    <row r="8" spans="2:15" ht="15.75">
      <c r="B8" s="28"/>
      <c r="C8" s="29"/>
      <c r="D8" s="29"/>
      <c r="E8" s="30"/>
      <c r="F8" s="30"/>
      <c r="G8" s="3"/>
      <c r="H8" s="9"/>
      <c r="I8" s="9"/>
      <c r="J8" s="9"/>
      <c r="K8" s="9"/>
    </row>
    <row r="9" spans="2:15" ht="27.75">
      <c r="B9" s="28"/>
      <c r="C9" s="75" t="s">
        <v>54</v>
      </c>
      <c r="D9" s="75"/>
      <c r="E9" s="75"/>
      <c r="F9" s="75"/>
      <c r="G9" s="75"/>
      <c r="H9" s="75"/>
      <c r="I9" s="75"/>
      <c r="J9" s="75"/>
      <c r="K9" s="75"/>
    </row>
    <row r="10" spans="2:15" ht="31.5">
      <c r="B10" s="12" t="s">
        <v>10</v>
      </c>
      <c r="C10" s="76" t="s">
        <v>11</v>
      </c>
      <c r="D10" s="77"/>
      <c r="E10" s="77"/>
      <c r="F10" s="31"/>
      <c r="G10" s="32" t="s">
        <v>12</v>
      </c>
      <c r="H10" s="33" t="s">
        <v>13</v>
      </c>
      <c r="I10" s="49" t="s">
        <v>14</v>
      </c>
      <c r="J10" s="50" t="s">
        <v>15</v>
      </c>
      <c r="K10" s="51" t="s">
        <v>16</v>
      </c>
    </row>
    <row r="11" spans="2:15" ht="18.75">
      <c r="B11" s="34">
        <v>1</v>
      </c>
      <c r="C11" s="35" t="s">
        <v>17</v>
      </c>
      <c r="D11" s="35"/>
      <c r="E11" s="35"/>
      <c r="F11" s="35"/>
      <c r="G11" s="36"/>
      <c r="H11" s="37"/>
      <c r="I11" s="37"/>
      <c r="J11" s="37"/>
      <c r="K11" s="52"/>
    </row>
    <row r="12" spans="2:15" ht="89.25" customHeight="1">
      <c r="B12" s="38" t="s">
        <v>18</v>
      </c>
      <c r="C12" s="39" t="s">
        <v>19</v>
      </c>
      <c r="D12" s="40" t="s">
        <v>20</v>
      </c>
      <c r="E12" s="41" t="s">
        <v>50</v>
      </c>
      <c r="F12" s="41" t="s">
        <v>21</v>
      </c>
      <c r="G12" s="41">
        <v>1</v>
      </c>
      <c r="H12" s="42">
        <v>1</v>
      </c>
      <c r="I12" s="53">
        <v>121</v>
      </c>
      <c r="J12" s="54">
        <v>22</v>
      </c>
      <c r="K12" s="54">
        <f>G12*H12*I12*J12</f>
        <v>2662</v>
      </c>
      <c r="L12" s="72"/>
    </row>
    <row r="13" spans="2:15" ht="89.25" customHeight="1">
      <c r="B13" s="38" t="s">
        <v>22</v>
      </c>
      <c r="C13" s="39" t="s">
        <v>19</v>
      </c>
      <c r="D13" s="60" t="s">
        <v>49</v>
      </c>
      <c r="E13" s="41" t="s">
        <v>51</v>
      </c>
      <c r="F13" s="41" t="s">
        <v>21</v>
      </c>
      <c r="G13" s="41">
        <v>1</v>
      </c>
      <c r="H13" s="42">
        <v>1</v>
      </c>
      <c r="I13" s="53">
        <v>440</v>
      </c>
      <c r="J13" s="54">
        <v>22</v>
      </c>
      <c r="K13" s="54">
        <f>I13*J13</f>
        <v>9680</v>
      </c>
      <c r="L13" s="72"/>
    </row>
    <row r="14" spans="2:15" ht="89.25" customHeight="1">
      <c r="B14" s="38" t="s">
        <v>23</v>
      </c>
      <c r="C14" s="39" t="s">
        <v>19</v>
      </c>
      <c r="D14" s="40" t="s">
        <v>24</v>
      </c>
      <c r="E14" s="41" t="s">
        <v>55</v>
      </c>
      <c r="F14" s="41" t="s">
        <v>21</v>
      </c>
      <c r="G14" s="41">
        <v>1</v>
      </c>
      <c r="H14" s="42">
        <v>1</v>
      </c>
      <c r="I14" s="53">
        <v>178</v>
      </c>
      <c r="J14" s="54">
        <v>22</v>
      </c>
      <c r="K14" s="54">
        <f>118*20+67*10</f>
        <v>3030</v>
      </c>
      <c r="L14" s="72"/>
    </row>
    <row r="15" spans="2:15" ht="89.25" customHeight="1">
      <c r="B15" s="38" t="s">
        <v>25</v>
      </c>
      <c r="C15" s="39" t="s">
        <v>19</v>
      </c>
      <c r="D15" s="40" t="s">
        <v>26</v>
      </c>
      <c r="E15" s="41" t="s">
        <v>52</v>
      </c>
      <c r="F15" s="41" t="s">
        <v>21</v>
      </c>
      <c r="G15" s="41">
        <v>1</v>
      </c>
      <c r="H15" s="42">
        <v>1</v>
      </c>
      <c r="I15" s="53">
        <v>306</v>
      </c>
      <c r="J15" s="54">
        <v>22</v>
      </c>
      <c r="K15" s="54">
        <f>I15*J15</f>
        <v>6732</v>
      </c>
      <c r="L15" s="72"/>
    </row>
    <row r="16" spans="2:15" ht="89.25" customHeight="1">
      <c r="B16" s="38" t="s">
        <v>27</v>
      </c>
      <c r="C16" s="39" t="s">
        <v>19</v>
      </c>
      <c r="D16" s="60" t="s">
        <v>28</v>
      </c>
      <c r="E16" s="41" t="s">
        <v>53</v>
      </c>
      <c r="F16" s="41" t="s">
        <v>21</v>
      </c>
      <c r="G16" s="41">
        <v>1</v>
      </c>
      <c r="H16" s="42">
        <v>1</v>
      </c>
      <c r="I16" s="53">
        <v>142</v>
      </c>
      <c r="J16" s="54">
        <v>22</v>
      </c>
      <c r="K16" s="54">
        <f>I16*J16</f>
        <v>3124</v>
      </c>
      <c r="L16" s="72"/>
    </row>
    <row r="17" spans="2:12" ht="89.25" customHeight="1">
      <c r="B17" s="38" t="s">
        <v>29</v>
      </c>
      <c r="C17" s="39" t="s">
        <v>19</v>
      </c>
      <c r="D17" s="40" t="s">
        <v>30</v>
      </c>
      <c r="E17" s="41" t="s">
        <v>56</v>
      </c>
      <c r="F17" s="41" t="s">
        <v>21</v>
      </c>
      <c r="G17" s="41">
        <v>1</v>
      </c>
      <c r="H17" s="42">
        <v>1</v>
      </c>
      <c r="I17" s="53">
        <v>298</v>
      </c>
      <c r="J17" s="54">
        <v>22</v>
      </c>
      <c r="K17" s="54">
        <f>J17*H17*I17*G17</f>
        <v>6556</v>
      </c>
      <c r="L17" s="72"/>
    </row>
    <row r="18" spans="2:12" ht="89.25" customHeight="1">
      <c r="B18" s="38" t="s">
        <v>31</v>
      </c>
      <c r="C18" s="39" t="s">
        <v>32</v>
      </c>
      <c r="D18" s="43" t="s">
        <v>33</v>
      </c>
      <c r="E18" s="41" t="s">
        <v>34</v>
      </c>
      <c r="F18" s="41" t="s">
        <v>35</v>
      </c>
      <c r="G18" s="41">
        <v>1</v>
      </c>
      <c r="H18" s="42">
        <v>1</v>
      </c>
      <c r="I18" s="53">
        <v>25</v>
      </c>
      <c r="J18" s="54">
        <v>400</v>
      </c>
      <c r="K18" s="54">
        <f>J18*H18*I18*G18</f>
        <v>10000</v>
      </c>
      <c r="L18" s="72"/>
    </row>
    <row r="19" spans="2:12" ht="15.75">
      <c r="B19" s="64" t="s">
        <v>36</v>
      </c>
      <c r="C19" s="65"/>
      <c r="D19" s="65"/>
      <c r="E19" s="65"/>
      <c r="F19" s="65"/>
      <c r="G19" s="65"/>
      <c r="H19" s="65"/>
      <c r="I19" s="65"/>
      <c r="J19" s="66"/>
      <c r="K19" s="55">
        <f>SUM(K12:K18)</f>
        <v>41784</v>
      </c>
    </row>
    <row r="20" spans="2:12" ht="15.75">
      <c r="B20" s="44">
        <v>2</v>
      </c>
      <c r="C20" s="45" t="s">
        <v>8</v>
      </c>
      <c r="D20" s="45"/>
      <c r="E20" s="46">
        <v>0.06</v>
      </c>
      <c r="F20" s="46"/>
      <c r="G20" s="47"/>
      <c r="H20" s="48"/>
      <c r="I20" s="48"/>
      <c r="J20" s="48"/>
      <c r="K20" s="56"/>
    </row>
    <row r="21" spans="2:12" ht="15.75">
      <c r="B21" s="64" t="s">
        <v>36</v>
      </c>
      <c r="C21" s="65"/>
      <c r="D21" s="65"/>
      <c r="E21" s="65"/>
      <c r="F21" s="65"/>
      <c r="G21" s="65"/>
      <c r="H21" s="65"/>
      <c r="I21" s="65"/>
      <c r="J21" s="66"/>
      <c r="K21" s="55">
        <f>K19*E20</f>
        <v>2507.04</v>
      </c>
    </row>
    <row r="22" spans="2:12" ht="15.75">
      <c r="B22" s="67"/>
      <c r="C22" s="68"/>
      <c r="D22" s="68"/>
      <c r="E22" s="68"/>
      <c r="F22" s="68"/>
      <c r="G22" s="68"/>
      <c r="H22" s="68"/>
      <c r="I22" s="68"/>
      <c r="J22" s="68"/>
      <c r="K22" s="69"/>
    </row>
    <row r="23" spans="2:12" ht="15.75">
      <c r="B23" s="70" t="s">
        <v>37</v>
      </c>
      <c r="C23" s="70"/>
      <c r="D23" s="70"/>
      <c r="E23" s="70"/>
      <c r="F23" s="70"/>
      <c r="G23" s="70"/>
      <c r="H23" s="70"/>
      <c r="I23" s="70"/>
      <c r="J23" s="70"/>
      <c r="K23" s="57">
        <f>K19+K21</f>
        <v>44291.040000000001</v>
      </c>
    </row>
    <row r="25" spans="2:12">
      <c r="D25" s="61"/>
    </row>
    <row r="26" spans="2:12">
      <c r="B26" s="71"/>
      <c r="C26" s="71"/>
    </row>
    <row r="29" spans="2:12">
      <c r="D29" s="62"/>
    </row>
  </sheetData>
  <mergeCells count="10">
    <mergeCell ref="B1:E1"/>
    <mergeCell ref="B2:E2"/>
    <mergeCell ref="C9:K9"/>
    <mergeCell ref="C10:E10"/>
    <mergeCell ref="B19:J19"/>
    <mergeCell ref="B21:J21"/>
    <mergeCell ref="B22:K22"/>
    <mergeCell ref="B23:J23"/>
    <mergeCell ref="B26:C26"/>
    <mergeCell ref="L12:L18"/>
  </mergeCells>
  <phoneticPr fontId="31" type="noConversion"/>
  <pageMargins left="0.7" right="0.7" top="0.75" bottom="0.75" header="0.3" footer="0.3"/>
  <pageSetup paperSize="9" orientation="portrait"/>
  <ignoredErrors>
    <ignoredError sqref="K14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7.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spans="2:12" ht="27.75">
      <c r="B1" s="73" t="s">
        <v>38</v>
      </c>
      <c r="C1" s="73"/>
      <c r="D1" s="73"/>
      <c r="E1" s="73"/>
      <c r="F1" s="4"/>
      <c r="G1" s="4"/>
    </row>
    <row r="2" spans="2:12" ht="20.25">
      <c r="B2" s="74" t="s">
        <v>39</v>
      </c>
      <c r="C2" s="74"/>
      <c r="D2" s="74"/>
      <c r="E2" s="74"/>
      <c r="F2" s="5"/>
      <c r="G2" s="5"/>
      <c r="I2" s="9"/>
      <c r="J2" s="9"/>
      <c r="K2" s="9"/>
    </row>
    <row r="3" spans="2:12" ht="31.5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2">
      <c r="B4" s="10" t="s">
        <v>4</v>
      </c>
      <c r="C4" s="11" t="s">
        <v>5</v>
      </c>
      <c r="D4" s="11" t="s">
        <v>40</v>
      </c>
      <c r="E4" s="12" t="s">
        <v>7</v>
      </c>
      <c r="F4" s="13"/>
      <c r="H4" s="14"/>
      <c r="I4" s="9"/>
      <c r="J4" s="9"/>
      <c r="K4" s="9"/>
    </row>
    <row r="5" spans="2:12">
      <c r="B5" s="15">
        <v>1</v>
      </c>
      <c r="C5" s="16" t="str">
        <f>C11</f>
        <v>文献查找</v>
      </c>
      <c r="D5" s="17">
        <f>K14</f>
        <v>163500</v>
      </c>
      <c r="E5" s="18"/>
      <c r="F5" s="19"/>
      <c r="H5" s="20"/>
      <c r="I5" s="9"/>
      <c r="J5" s="9"/>
      <c r="K5" s="9"/>
    </row>
    <row r="6" spans="2:12">
      <c r="B6" s="15">
        <v>2</v>
      </c>
      <c r="C6" s="16" t="s">
        <v>8</v>
      </c>
      <c r="D6" s="21">
        <f>K16</f>
        <v>9810</v>
      </c>
      <c r="E6" s="22"/>
      <c r="F6" s="23"/>
      <c r="H6" s="9"/>
      <c r="I6" s="9"/>
      <c r="J6" s="9"/>
      <c r="K6" s="9"/>
    </row>
    <row r="7" spans="2:12">
      <c r="B7" s="24"/>
      <c r="C7" s="16" t="s">
        <v>9</v>
      </c>
      <c r="D7" s="25">
        <f>SUM(D5:D6)</f>
        <v>173310</v>
      </c>
      <c r="E7" s="26"/>
      <c r="F7" s="27"/>
      <c r="H7" s="9"/>
      <c r="I7" s="9"/>
      <c r="J7" s="9"/>
      <c r="K7" s="9"/>
    </row>
    <row r="8" spans="2:12">
      <c r="B8" s="28"/>
      <c r="C8" s="29"/>
      <c r="D8" s="29"/>
      <c r="E8" s="30"/>
      <c r="F8" s="30"/>
      <c r="H8" s="9"/>
      <c r="I8" s="9"/>
      <c r="J8" s="9"/>
      <c r="K8" s="9"/>
    </row>
    <row r="9" spans="2:12" ht="27.75">
      <c r="B9" s="28"/>
      <c r="C9" s="75" t="s">
        <v>41</v>
      </c>
      <c r="D9" s="75"/>
      <c r="E9" s="75"/>
      <c r="F9" s="75"/>
      <c r="G9" s="75"/>
      <c r="H9" s="75"/>
      <c r="I9" s="75"/>
      <c r="J9" s="75"/>
      <c r="K9" s="75"/>
    </row>
    <row r="10" spans="2:12" ht="39" customHeight="1">
      <c r="B10" s="12" t="s">
        <v>10</v>
      </c>
      <c r="C10" s="76" t="s">
        <v>11</v>
      </c>
      <c r="D10" s="77"/>
      <c r="E10" s="77"/>
      <c r="F10" s="31"/>
      <c r="G10" s="32" t="s">
        <v>12</v>
      </c>
      <c r="H10" s="33" t="s">
        <v>13</v>
      </c>
      <c r="I10" s="49" t="s">
        <v>14</v>
      </c>
      <c r="J10" s="50" t="s">
        <v>15</v>
      </c>
      <c r="K10" s="51" t="s">
        <v>16</v>
      </c>
    </row>
    <row r="11" spans="2:12" s="1" customFormat="1" ht="23.25" customHeight="1">
      <c r="B11" s="34">
        <v>1</v>
      </c>
      <c r="C11" s="35" t="s">
        <v>17</v>
      </c>
      <c r="D11" s="35"/>
      <c r="E11" s="35"/>
      <c r="F11" s="35"/>
      <c r="G11" s="36"/>
      <c r="H11" s="37"/>
      <c r="I11" s="37"/>
      <c r="J11" s="37"/>
      <c r="K11" s="52"/>
    </row>
    <row r="12" spans="2:12" ht="69.75" customHeight="1">
      <c r="B12" s="38" t="s">
        <v>18</v>
      </c>
      <c r="C12" s="39" t="s">
        <v>19</v>
      </c>
      <c r="D12" s="40" t="s">
        <v>42</v>
      </c>
      <c r="E12" s="41" t="s">
        <v>43</v>
      </c>
      <c r="F12" s="41" t="s">
        <v>21</v>
      </c>
      <c r="G12" s="41">
        <v>5</v>
      </c>
      <c r="H12" s="42">
        <v>15</v>
      </c>
      <c r="I12" s="53">
        <v>97</v>
      </c>
      <c r="J12" s="54">
        <v>20</v>
      </c>
      <c r="K12" s="54">
        <f>J12*H12*I12*G12</f>
        <v>145500</v>
      </c>
      <c r="L12" s="78" t="s">
        <v>44</v>
      </c>
    </row>
    <row r="13" spans="2:12" ht="69.75" customHeight="1">
      <c r="B13" s="38" t="s">
        <v>22</v>
      </c>
      <c r="C13" s="39" t="s">
        <v>32</v>
      </c>
      <c r="D13" s="43" t="s">
        <v>33</v>
      </c>
      <c r="E13" s="41" t="s">
        <v>45</v>
      </c>
      <c r="F13" s="41" t="s">
        <v>35</v>
      </c>
      <c r="G13" s="41">
        <v>5</v>
      </c>
      <c r="H13" s="42">
        <v>1</v>
      </c>
      <c r="I13" s="53">
        <v>9</v>
      </c>
      <c r="J13" s="54">
        <v>400</v>
      </c>
      <c r="K13" s="54">
        <f>J13*H13*I13*G13</f>
        <v>18000</v>
      </c>
      <c r="L13" s="78"/>
    </row>
    <row r="14" spans="2:12">
      <c r="B14" s="64" t="s">
        <v>36</v>
      </c>
      <c r="C14" s="65"/>
      <c r="D14" s="65"/>
      <c r="E14" s="65"/>
      <c r="F14" s="65"/>
      <c r="G14" s="65"/>
      <c r="H14" s="65"/>
      <c r="I14" s="65"/>
      <c r="J14" s="66"/>
      <c r="K14" s="55">
        <f>SUM(K12:K13)</f>
        <v>163500</v>
      </c>
    </row>
    <row r="15" spans="2:12">
      <c r="B15" s="44">
        <v>2</v>
      </c>
      <c r="C15" s="45" t="s">
        <v>8</v>
      </c>
      <c r="D15" s="45"/>
      <c r="E15" s="46">
        <v>0.06</v>
      </c>
      <c r="F15" s="46"/>
      <c r="G15" s="47"/>
      <c r="H15" s="48"/>
      <c r="I15" s="48"/>
      <c r="J15" s="48"/>
      <c r="K15" s="56"/>
    </row>
    <row r="16" spans="2:12">
      <c r="B16" s="64" t="s">
        <v>36</v>
      </c>
      <c r="C16" s="65"/>
      <c r="D16" s="65"/>
      <c r="E16" s="65"/>
      <c r="F16" s="65"/>
      <c r="G16" s="65"/>
      <c r="H16" s="65"/>
      <c r="I16" s="65"/>
      <c r="J16" s="66"/>
      <c r="K16" s="55">
        <f>(K14)*E15</f>
        <v>9810</v>
      </c>
    </row>
    <row r="17" spans="2:11">
      <c r="B17" s="67"/>
      <c r="C17" s="68"/>
      <c r="D17" s="68"/>
      <c r="E17" s="68"/>
      <c r="F17" s="68"/>
      <c r="G17" s="68"/>
      <c r="H17" s="68"/>
      <c r="I17" s="68"/>
      <c r="J17" s="68"/>
      <c r="K17" s="69"/>
    </row>
    <row r="18" spans="2:11">
      <c r="B18" s="70" t="s">
        <v>37</v>
      </c>
      <c r="C18" s="70"/>
      <c r="D18" s="70"/>
      <c r="E18" s="70"/>
      <c r="F18" s="70"/>
      <c r="G18" s="70"/>
      <c r="H18" s="70"/>
      <c r="I18" s="70"/>
      <c r="J18" s="70"/>
      <c r="K18" s="57">
        <f>K14+K16</f>
        <v>173310</v>
      </c>
    </row>
    <row r="19" spans="2:11">
      <c r="B19" s="70"/>
      <c r="C19" s="70"/>
      <c r="D19" s="70"/>
      <c r="E19" s="70"/>
      <c r="F19" s="70"/>
      <c r="G19" s="70"/>
      <c r="H19" s="70"/>
      <c r="I19" s="70"/>
      <c r="J19" s="70"/>
      <c r="K19" s="57"/>
    </row>
    <row r="20" spans="2:11">
      <c r="F20" s="58"/>
    </row>
  </sheetData>
  <mergeCells count="10">
    <mergeCell ref="B1:E1"/>
    <mergeCell ref="B2:E2"/>
    <mergeCell ref="C9:K9"/>
    <mergeCell ref="C10:E10"/>
    <mergeCell ref="B14:J14"/>
    <mergeCell ref="B16:J16"/>
    <mergeCell ref="B17:K17"/>
    <mergeCell ref="B18:J18"/>
    <mergeCell ref="B19:J19"/>
    <mergeCell ref="L12:L13"/>
  </mergeCells>
  <phoneticPr fontId="31" type="noConversion"/>
  <pageMargins left="0.7" right="0.7" top="0.75" bottom="0.75" header="0.3" footer="0.3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8.6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spans="2:12" ht="27.75">
      <c r="B1" s="73" t="s">
        <v>38</v>
      </c>
      <c r="C1" s="73"/>
      <c r="D1" s="73"/>
      <c r="E1" s="73"/>
      <c r="F1" s="4"/>
      <c r="G1" s="4"/>
    </row>
    <row r="2" spans="2:12" ht="20.25">
      <c r="B2" s="74" t="s">
        <v>39</v>
      </c>
      <c r="C2" s="74"/>
      <c r="D2" s="74"/>
      <c r="E2" s="74"/>
      <c r="F2" s="5"/>
      <c r="G2" s="5"/>
      <c r="I2" s="9"/>
      <c r="J2" s="9"/>
      <c r="K2" s="9"/>
    </row>
    <row r="3" spans="2:12" ht="31.5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2">
      <c r="B4" s="10" t="s">
        <v>4</v>
      </c>
      <c r="C4" s="11" t="s">
        <v>5</v>
      </c>
      <c r="D4" s="11" t="s">
        <v>40</v>
      </c>
      <c r="E4" s="12" t="s">
        <v>7</v>
      </c>
      <c r="F4" s="13"/>
      <c r="H4" s="14"/>
      <c r="I4" s="9"/>
      <c r="J4" s="9"/>
      <c r="K4" s="9"/>
    </row>
    <row r="5" spans="2:12">
      <c r="B5" s="15">
        <v>1</v>
      </c>
      <c r="C5" s="16" t="str">
        <f>C11</f>
        <v>文献查找</v>
      </c>
      <c r="D5" s="17">
        <f>K14</f>
        <v>33600</v>
      </c>
      <c r="E5" s="18"/>
      <c r="F5" s="19"/>
      <c r="H5" s="20"/>
      <c r="I5" s="9"/>
      <c r="J5" s="9"/>
      <c r="K5" s="9"/>
    </row>
    <row r="6" spans="2:12">
      <c r="B6" s="15">
        <v>2</v>
      </c>
      <c r="C6" s="16" t="s">
        <v>8</v>
      </c>
      <c r="D6" s="21">
        <f>K16</f>
        <v>2016</v>
      </c>
      <c r="E6" s="22"/>
      <c r="F6" s="23"/>
      <c r="H6" s="9"/>
      <c r="I6" s="9"/>
      <c r="J6" s="9"/>
      <c r="K6" s="9"/>
    </row>
    <row r="7" spans="2:12">
      <c r="B7" s="24"/>
      <c r="C7" s="16" t="s">
        <v>9</v>
      </c>
      <c r="D7" s="25">
        <f>SUM(D5:D6)</f>
        <v>35616</v>
      </c>
      <c r="E7" s="26"/>
      <c r="F7" s="27"/>
      <c r="H7" s="9"/>
      <c r="I7" s="9"/>
      <c r="J7" s="9"/>
      <c r="K7" s="9"/>
    </row>
    <row r="8" spans="2:12">
      <c r="B8" s="28"/>
      <c r="C8" s="29"/>
      <c r="D8" s="29"/>
      <c r="E8" s="30"/>
      <c r="F8" s="30"/>
      <c r="H8" s="9"/>
      <c r="I8" s="9"/>
      <c r="J8" s="9"/>
      <c r="K8" s="9"/>
    </row>
    <row r="9" spans="2:12" ht="27.75">
      <c r="B9" s="28"/>
      <c r="C9" s="75" t="s">
        <v>41</v>
      </c>
      <c r="D9" s="75"/>
      <c r="E9" s="75"/>
      <c r="F9" s="75"/>
      <c r="G9" s="75"/>
      <c r="H9" s="75"/>
      <c r="I9" s="75"/>
      <c r="J9" s="75"/>
      <c r="K9" s="75"/>
    </row>
    <row r="10" spans="2:12" ht="39" customHeight="1">
      <c r="B10" s="12" t="s">
        <v>10</v>
      </c>
      <c r="C10" s="76" t="s">
        <v>11</v>
      </c>
      <c r="D10" s="77"/>
      <c r="E10" s="77"/>
      <c r="F10" s="31"/>
      <c r="G10" s="32" t="s">
        <v>12</v>
      </c>
      <c r="H10" s="33" t="s">
        <v>13</v>
      </c>
      <c r="I10" s="49" t="s">
        <v>14</v>
      </c>
      <c r="J10" s="50" t="s">
        <v>15</v>
      </c>
      <c r="K10" s="51" t="s">
        <v>16</v>
      </c>
    </row>
    <row r="11" spans="2:12" s="1" customFormat="1" ht="23.25" customHeight="1">
      <c r="B11" s="34">
        <v>1</v>
      </c>
      <c r="C11" s="35" t="s">
        <v>17</v>
      </c>
      <c r="D11" s="35"/>
      <c r="E11" s="35"/>
      <c r="F11" s="35"/>
      <c r="G11" s="36"/>
      <c r="H11" s="37"/>
      <c r="I11" s="37"/>
      <c r="J11" s="37"/>
      <c r="K11" s="52"/>
    </row>
    <row r="12" spans="2:12" ht="69.75" customHeight="1">
      <c r="B12" s="38" t="s">
        <v>18</v>
      </c>
      <c r="C12" s="39" t="s">
        <v>19</v>
      </c>
      <c r="D12" s="40" t="s">
        <v>46</v>
      </c>
      <c r="E12" s="41" t="s">
        <v>47</v>
      </c>
      <c r="F12" s="41" t="s">
        <v>21</v>
      </c>
      <c r="G12" s="41">
        <v>4</v>
      </c>
      <c r="H12" s="42">
        <v>10</v>
      </c>
      <c r="I12" s="53">
        <v>38</v>
      </c>
      <c r="J12" s="54">
        <v>20</v>
      </c>
      <c r="K12" s="54">
        <f>J12*H12*I12*G12</f>
        <v>30400</v>
      </c>
      <c r="L12" s="78" t="s">
        <v>44</v>
      </c>
    </row>
    <row r="13" spans="2:12" ht="69.75" customHeight="1">
      <c r="B13" s="38" t="s">
        <v>22</v>
      </c>
      <c r="C13" s="39" t="s">
        <v>32</v>
      </c>
      <c r="D13" s="43" t="s">
        <v>33</v>
      </c>
      <c r="E13" s="41" t="s">
        <v>48</v>
      </c>
      <c r="F13" s="41" t="s">
        <v>35</v>
      </c>
      <c r="G13" s="41">
        <v>4</v>
      </c>
      <c r="H13" s="42">
        <v>1</v>
      </c>
      <c r="I13" s="53">
        <v>2</v>
      </c>
      <c r="J13" s="54">
        <v>400</v>
      </c>
      <c r="K13" s="54">
        <f>J13*H13*I13*G13</f>
        <v>3200</v>
      </c>
      <c r="L13" s="78"/>
    </row>
    <row r="14" spans="2:12">
      <c r="B14" s="64" t="s">
        <v>36</v>
      </c>
      <c r="C14" s="65"/>
      <c r="D14" s="65"/>
      <c r="E14" s="65"/>
      <c r="F14" s="65"/>
      <c r="G14" s="65"/>
      <c r="H14" s="65"/>
      <c r="I14" s="65"/>
      <c r="J14" s="66"/>
      <c r="K14" s="55">
        <f>SUM(K12:K13)</f>
        <v>33600</v>
      </c>
    </row>
    <row r="15" spans="2:12">
      <c r="B15" s="44">
        <v>2</v>
      </c>
      <c r="C15" s="45" t="s">
        <v>8</v>
      </c>
      <c r="D15" s="45"/>
      <c r="E15" s="46">
        <v>0.06</v>
      </c>
      <c r="F15" s="46"/>
      <c r="G15" s="47"/>
      <c r="H15" s="48"/>
      <c r="I15" s="48"/>
      <c r="J15" s="48"/>
      <c r="K15" s="56"/>
    </row>
    <row r="16" spans="2:12">
      <c r="B16" s="64" t="s">
        <v>36</v>
      </c>
      <c r="C16" s="65"/>
      <c r="D16" s="65"/>
      <c r="E16" s="65"/>
      <c r="F16" s="65"/>
      <c r="G16" s="65"/>
      <c r="H16" s="65"/>
      <c r="I16" s="65"/>
      <c r="J16" s="66"/>
      <c r="K16" s="55">
        <f>(K14)*E15</f>
        <v>2016</v>
      </c>
    </row>
    <row r="17" spans="2:11">
      <c r="B17" s="67"/>
      <c r="C17" s="68"/>
      <c r="D17" s="68"/>
      <c r="E17" s="68"/>
      <c r="F17" s="68"/>
      <c r="G17" s="68"/>
      <c r="H17" s="68"/>
      <c r="I17" s="68"/>
      <c r="J17" s="68"/>
      <c r="K17" s="69"/>
    </row>
    <row r="18" spans="2:11">
      <c r="B18" s="70" t="s">
        <v>37</v>
      </c>
      <c r="C18" s="70"/>
      <c r="D18" s="70"/>
      <c r="E18" s="70"/>
      <c r="F18" s="70"/>
      <c r="G18" s="70"/>
      <c r="H18" s="70"/>
      <c r="I18" s="70"/>
      <c r="J18" s="70"/>
      <c r="K18" s="57">
        <f>K14+K16</f>
        <v>35616</v>
      </c>
    </row>
    <row r="19" spans="2:11">
      <c r="B19" s="70"/>
      <c r="C19" s="70"/>
      <c r="D19" s="70"/>
      <c r="E19" s="70"/>
      <c r="F19" s="70"/>
      <c r="G19" s="70"/>
      <c r="H19" s="70"/>
      <c r="I19" s="70"/>
      <c r="J19" s="70"/>
      <c r="K19" s="57"/>
    </row>
  </sheetData>
  <mergeCells count="10">
    <mergeCell ref="B1:E1"/>
    <mergeCell ref="B2:E2"/>
    <mergeCell ref="C9:K9"/>
    <mergeCell ref="C10:E10"/>
    <mergeCell ref="B14:J14"/>
    <mergeCell ref="B16:J16"/>
    <mergeCell ref="B17:K17"/>
    <mergeCell ref="B18:J18"/>
    <mergeCell ref="B19:J19"/>
    <mergeCell ref="L12:L13"/>
  </mergeCells>
  <phoneticPr fontId="31" type="noConversion"/>
  <pageMargins left="0.7" right="0.7" top="0.75" bottom="0.75" header="0.3" footer="0.3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2021.6月结算  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朱琦琪</cp:lastModifiedBy>
  <cp:lastPrinted>2021-06-08T02:45:00Z</cp:lastPrinted>
  <dcterms:created xsi:type="dcterms:W3CDTF">2014-02-12T08:04:00Z</dcterms:created>
  <dcterms:modified xsi:type="dcterms:W3CDTF">2021-08-19T09:03:31Z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23EBFF4B0DEB4A3B99240950ED9AE902</vt:lpwstr>
  </property>
  <property fmtid="{D5CDD505-2E9C-101B-9397-08002B2CF9AE}" pid="4" name="KSOProductBuildVer">
    <vt:lpwstr>2052-11.1.0.10667</vt:lpwstr>
  </property>
</Properties>
</file>