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3\5-勿删-E-folder 汇总\Zoe Zhao\阿斯利康文献检索\结算\"/>
    </mc:Choice>
  </mc:AlternateContent>
  <bookViews>
    <workbookView xWindow="0" yWindow="0" windowWidth="20490" windowHeight="9075"/>
  </bookViews>
  <sheets>
    <sheet name="10月结算" sheetId="4" r:id="rId1"/>
    <sheet name="除胃肠领域报价" sheetId="6" state="hidden" r:id="rId2"/>
    <sheet name="胃肠领域报价" sheetId="7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4" l="1"/>
  <c r="K15" i="4" l="1"/>
  <c r="K14" i="4" l="1"/>
  <c r="K13" i="7" l="1"/>
  <c r="K12" i="7"/>
  <c r="C5" i="7"/>
  <c r="K13" i="6"/>
  <c r="K12" i="6"/>
  <c r="C5" i="6"/>
  <c r="K14" i="7" l="1"/>
  <c r="K16" i="7" s="1"/>
  <c r="D6" i="7" s="1"/>
  <c r="K14" i="6"/>
  <c r="K16" i="6" s="1"/>
  <c r="D6" i="6" s="1"/>
  <c r="K16" i="4"/>
  <c r="D5" i="7" l="1"/>
  <c r="D7" i="7" s="1"/>
  <c r="K18" i="7"/>
  <c r="D5" i="6"/>
  <c r="D7" i="6" s="1"/>
  <c r="K18" i="6"/>
  <c r="C5" i="4" l="1"/>
  <c r="K18" i="4" l="1"/>
  <c r="K20" i="4" s="1"/>
  <c r="D6" i="4" l="1"/>
  <c r="D5" i="4"/>
  <c r="D7" i="4" l="1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<sst xmlns="http://schemas.openxmlformats.org/spreadsheetml/2006/main" count="112" uniqueCount="49">
  <si>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</si>
  <si>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</si>
  <si>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</si>
  <si>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</si>
  <si>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</si>
  <si>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</si>
  <si>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</si>
  <si>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</si>
  <si>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</si>
  <si>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</si>
  <si>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</si>
  <si>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</si>
  <si>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</si>
  <si>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</si>
  <si>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</si>
  <si>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</si>
  <si>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</si>
  <si>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</si>
  <si>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</si>
  <si>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</si>
  <si>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</si>
  <si>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</si>
  <si>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</si>
  <si>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</si>
  <si>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</si>
  <si>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</si>
  <si>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</si>
  <si>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</si>
  <si>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</si>
  <si>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</si>
  <si>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</si>
  <si>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</si>
  <si>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</si>
  <si>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</si>
  <si>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</si>
  <si>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</si>
  <si>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1-2</t>
    <phoneticPr fontId="1" type="noConversion"/>
  </si>
  <si>
    <t>1-3</t>
    <phoneticPr fontId="1" type="noConversion"/>
  </si>
  <si>
    <t>1-4</t>
    <phoneticPr fontId="1" type="noConversion"/>
  </si>
  <si>
    <t>覆盖肺癌（28名）、心血管（21名）、呼吸（8名）、共57位VIP</t>
    <phoneticPr fontId="1" type="noConversion"/>
  </si>
  <si>
    <t>20元/篇，实际结算：836篇</t>
    <phoneticPr fontId="1" type="noConversion"/>
  </si>
  <si>
    <t>20元/篇，实际结算：309篇</t>
    <phoneticPr fontId="1" type="noConversion"/>
  </si>
  <si>
    <t>覆盖胃肠领域（37名），共37位VIP</t>
    <phoneticPr fontId="1" type="noConversion"/>
  </si>
  <si>
    <t>覆盖乳腺癌（11名VIP），共11位VIP</t>
    <phoneticPr fontId="1" type="noConversion"/>
  </si>
  <si>
    <t>结算明细表 Quotation Breakdown</t>
    <phoneticPr fontId="1" type="noConversion"/>
  </si>
  <si>
    <t>20元/篇，实际结算：114篇（总金额按2折计算）</t>
    <phoneticPr fontId="1" type="noConversion"/>
  </si>
  <si>
    <t>2020人工智能技术培训所需文献材料查找结算单</t>
    <phoneticPr fontId="1" type="noConversion"/>
  </si>
  <si>
    <t>Quotation Summary 结算总表</t>
    <phoneticPr fontId="4" type="noConversion"/>
  </si>
  <si>
    <t>预估10小时/月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</si>
</sst>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7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0" fontId="34" fillId="28" borderId="0" xfId="0" applyFont="1" applyFill="1"/>
    <xf numFmtId="0" fontId="35" fillId="28" borderId="0" xfId="0" applyFont="1" applyFill="1" applyBorder="1" applyAlignment="1">
      <alignment horizontal="center" vertical="center"/>
    </xf>
    <xf numFmtId="180" fontId="44" fillId="28" borderId="0" xfId="0" applyNumberFormat="1" applyFont="1" applyFill="1" applyBorder="1" applyAlignment="1">
      <alignment horizontal="right"/>
    </xf>
    <xf numFmtId="0" fontId="46" fillId="0" borderId="12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40" fillId="0" borderId="17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34" fillId="0" borderId="0" xfId="0" applyFont="1" applyAlignment="1"/>
    <xf numFmtId="0" fontId="34" fillId="0" borderId="0" xfId="0" applyFont="1"/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6"/>
  <sheetViews>
    <sheetView showGridLines="0" tabSelected="1" topLeftCell="B1" zoomScale="85" zoomScaleNormal="85" zoomScalePageLayoutView="130" workbookViewId="0">
      <selection activeCell="B28" sqref="B28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8" t="s">
        <v>46</v>
      </c>
      <c r="C1" s="68"/>
      <c r="D1" s="68"/>
      <c r="E1" s="68"/>
      <c r="F1" s="42"/>
      <c r="G1" s="40"/>
    </row>
    <row r="2" spans="2:12" ht="20.25">
      <c r="B2" s="69" t="s">
        <v>47</v>
      </c>
      <c r="C2" s="69"/>
      <c r="D2" s="69"/>
      <c r="E2" s="69"/>
      <c r="F2" s="43"/>
      <c r="G2" s="41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K16</f>
        <v>27356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K18</f>
        <v>1641.36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28997.360000000001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80" t="s">
        <v>44</v>
      </c>
      <c r="D9" s="80"/>
      <c r="E9" s="80"/>
      <c r="F9" s="80"/>
      <c r="G9" s="80"/>
      <c r="H9" s="80"/>
      <c r="I9" s="80"/>
      <c r="J9" s="80"/>
      <c r="K9" s="80"/>
    </row>
    <row r="10" spans="2:12" ht="39" customHeight="1">
      <c r="B10" s="48" t="s">
        <v>6</v>
      </c>
      <c r="C10" s="81" t="s">
        <v>7</v>
      </c>
      <c r="D10" s="82"/>
      <c r="E10" s="82"/>
      <c r="F10" s="49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39</v>
      </c>
      <c r="E12" s="44" t="s">
        <v>40</v>
      </c>
      <c r="F12" s="44" t="s">
        <v>26</v>
      </c>
      <c r="G12" s="44">
        <v>1</v>
      </c>
      <c r="H12" s="20">
        <v>1</v>
      </c>
      <c r="I12" s="21">
        <v>836</v>
      </c>
      <c r="J12" s="22">
        <v>20</v>
      </c>
      <c r="K12" s="22">
        <f>G12*H12*I12*J12</f>
        <v>16720</v>
      </c>
      <c r="L12" s="67" t="s">
        <v>21</v>
      </c>
    </row>
    <row r="13" spans="2:12" ht="69.75" customHeight="1">
      <c r="B13" s="19" t="s">
        <v>36</v>
      </c>
      <c r="C13" s="31" t="s">
        <v>23</v>
      </c>
      <c r="D13" s="58" t="s">
        <v>43</v>
      </c>
      <c r="E13" s="44" t="s">
        <v>45</v>
      </c>
      <c r="F13" s="44" t="s">
        <v>26</v>
      </c>
      <c r="G13" s="44">
        <v>1</v>
      </c>
      <c r="H13" s="20">
        <v>1</v>
      </c>
      <c r="I13" s="21">
        <v>114</v>
      </c>
      <c r="J13" s="22">
        <v>20</v>
      </c>
      <c r="K13" s="22">
        <v>456</v>
      </c>
      <c r="L13" s="67"/>
    </row>
    <row r="14" spans="2:12" ht="69.75" customHeight="1">
      <c r="B14" s="19" t="s">
        <v>37</v>
      </c>
      <c r="C14" s="31" t="s">
        <v>23</v>
      </c>
      <c r="D14" s="58" t="s">
        <v>42</v>
      </c>
      <c r="E14" s="44" t="s">
        <v>41</v>
      </c>
      <c r="F14" s="44" t="s">
        <v>26</v>
      </c>
      <c r="G14" s="44">
        <v>1</v>
      </c>
      <c r="H14" s="20">
        <v>1</v>
      </c>
      <c r="I14" s="21">
        <v>309</v>
      </c>
      <c r="J14" s="22">
        <v>20</v>
      </c>
      <c r="K14" s="22">
        <f>J14*H14*I14*G14</f>
        <v>6180</v>
      </c>
      <c r="L14" s="67"/>
    </row>
    <row r="15" spans="2:12" ht="69.75" customHeight="1">
      <c r="B15" s="19" t="s">
        <v>38</v>
      </c>
      <c r="C15" s="31" t="s">
        <v>25</v>
      </c>
      <c r="D15" s="59" t="s">
        <v>29</v>
      </c>
      <c r="E15" s="44" t="s">
        <v>48</v>
      </c>
      <c r="F15" s="44" t="s">
        <v>27</v>
      </c>
      <c r="G15" s="44">
        <v>1</v>
      </c>
      <c r="H15" s="20">
        <v>1</v>
      </c>
      <c r="I15" s="21">
        <v>10</v>
      </c>
      <c r="J15" s="22">
        <v>400</v>
      </c>
      <c r="K15" s="22">
        <f>J15*H15*I15*G15</f>
        <v>4000</v>
      </c>
      <c r="L15" s="67"/>
    </row>
    <row r="16" spans="2:12">
      <c r="B16" s="78" t="s">
        <v>10</v>
      </c>
      <c r="C16" s="72"/>
      <c r="D16" s="72"/>
      <c r="E16" s="72"/>
      <c r="F16" s="72"/>
      <c r="G16" s="72"/>
      <c r="H16" s="72"/>
      <c r="I16" s="72"/>
      <c r="J16" s="79"/>
      <c r="K16" s="23">
        <f>SUM(K12:K15)</f>
        <v>27356</v>
      </c>
    </row>
    <row r="17" spans="2:11">
      <c r="B17" s="16">
        <v>2</v>
      </c>
      <c r="C17" s="17" t="s">
        <v>13</v>
      </c>
      <c r="D17" s="17"/>
      <c r="E17" s="32">
        <v>0.06</v>
      </c>
      <c r="F17" s="32"/>
      <c r="G17" s="30"/>
      <c r="H17" s="18"/>
      <c r="I17" s="18"/>
      <c r="J17" s="18"/>
      <c r="K17" s="24"/>
    </row>
    <row r="18" spans="2:11">
      <c r="B18" s="70" t="s">
        <v>11</v>
      </c>
      <c r="C18" s="71"/>
      <c r="D18" s="72"/>
      <c r="E18" s="71"/>
      <c r="F18" s="72"/>
      <c r="G18" s="72"/>
      <c r="H18" s="71"/>
      <c r="I18" s="71"/>
      <c r="J18" s="73"/>
      <c r="K18" s="23">
        <f>(K16)*E17</f>
        <v>1641.36</v>
      </c>
    </row>
    <row r="19" spans="2:11">
      <c r="B19" s="74"/>
      <c r="C19" s="75"/>
      <c r="D19" s="76"/>
      <c r="E19" s="75"/>
      <c r="F19" s="76"/>
      <c r="G19" s="76"/>
      <c r="H19" s="75"/>
      <c r="I19" s="75"/>
      <c r="J19" s="75"/>
      <c r="K19" s="77"/>
    </row>
    <row r="20" spans="2:11">
      <c r="B20" s="85" t="s">
        <v>12</v>
      </c>
      <c r="C20" s="85"/>
      <c r="D20" s="86"/>
      <c r="E20" s="85"/>
      <c r="F20" s="86"/>
      <c r="G20" s="86"/>
      <c r="H20" s="85"/>
      <c r="I20" s="85"/>
      <c r="J20" s="85"/>
      <c r="K20" s="25">
        <f>K16+K18</f>
        <v>28997.360000000001</v>
      </c>
    </row>
    <row r="21" spans="2:11" s="64" customFormat="1"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2:11">
      <c r="D22" s="2"/>
    </row>
    <row r="23" spans="2:11">
      <c r="B23" s="83"/>
      <c r="C23" s="83"/>
      <c r="K23" s="63"/>
    </row>
    <row r="24" spans="2:11">
      <c r="B24" s="84"/>
      <c r="C24" s="84"/>
    </row>
    <row r="25" spans="2:11">
      <c r="B25" s="84"/>
      <c r="C25" s="84"/>
    </row>
    <row r="26" spans="2:11">
      <c r="B26" s="84"/>
      <c r="C26" s="84"/>
    </row>
  </sheetData>
  <mergeCells count="13">
    <mergeCell ref="B23:C23"/>
    <mergeCell ref="B24:C24"/>
    <mergeCell ref="B25:C25"/>
    <mergeCell ref="B26:C26"/>
    <mergeCell ref="B20:J20"/>
    <mergeCell ref="L12:L15"/>
    <mergeCell ref="B1:E1"/>
    <mergeCell ref="B2:E2"/>
    <mergeCell ref="B18:J18"/>
    <mergeCell ref="B19:K19"/>
    <mergeCell ref="B16:J16"/>
    <mergeCell ref="C9:K9"/>
    <mergeCell ref="C10:E10"/>
  </mergeCells>
  <phoneticPr fontId="1" type="noConversion"/>
  <pageMargins left="0.7" right="0.7" top="0.75" bottom="0.75" header="0.3" footer="0.3"/>
  <pageSetup paperSize="9" scale="62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8" t="s">
        <v>28</v>
      </c>
      <c r="C1" s="68"/>
      <c r="D1" s="68"/>
      <c r="E1" s="68"/>
      <c r="F1" s="60"/>
      <c r="G1" s="60"/>
    </row>
    <row r="2" spans="2:12" ht="20.25">
      <c r="B2" s="69" t="s">
        <v>1</v>
      </c>
      <c r="C2" s="69"/>
      <c r="D2" s="69"/>
      <c r="E2" s="69"/>
      <c r="F2" s="61"/>
      <c r="G2" s="61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80" t="s">
        <v>14</v>
      </c>
      <c r="D9" s="80"/>
      <c r="E9" s="80"/>
      <c r="F9" s="80"/>
      <c r="G9" s="80"/>
      <c r="H9" s="80"/>
      <c r="I9" s="80"/>
      <c r="J9" s="80"/>
      <c r="K9" s="80"/>
    </row>
    <row r="10" spans="2:12" ht="39" customHeight="1">
      <c r="B10" s="48" t="s">
        <v>6</v>
      </c>
      <c r="C10" s="81" t="s">
        <v>7</v>
      </c>
      <c r="D10" s="82"/>
      <c r="E10" s="82"/>
      <c r="F10" s="62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31</v>
      </c>
      <c r="E12" s="44" t="s">
        <v>30</v>
      </c>
      <c r="F12" s="44" t="s">
        <v>26</v>
      </c>
      <c r="G12" s="44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67" t="s">
        <v>21</v>
      </c>
    </row>
    <row r="13" spans="2:12" ht="69.75" customHeight="1">
      <c r="B13" s="19" t="s">
        <v>20</v>
      </c>
      <c r="C13" s="31" t="s">
        <v>25</v>
      </c>
      <c r="D13" s="59" t="s">
        <v>29</v>
      </c>
      <c r="E13" s="44" t="s">
        <v>35</v>
      </c>
      <c r="F13" s="44" t="s">
        <v>27</v>
      </c>
      <c r="G13" s="44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67"/>
    </row>
    <row r="14" spans="2:12">
      <c r="B14" s="78" t="s">
        <v>10</v>
      </c>
      <c r="C14" s="72"/>
      <c r="D14" s="72"/>
      <c r="E14" s="72"/>
      <c r="F14" s="72"/>
      <c r="G14" s="72"/>
      <c r="H14" s="72"/>
      <c r="I14" s="72"/>
      <c r="J14" s="79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0" t="s">
        <v>11</v>
      </c>
      <c r="C16" s="71"/>
      <c r="D16" s="72"/>
      <c r="E16" s="71"/>
      <c r="F16" s="72"/>
      <c r="G16" s="72"/>
      <c r="H16" s="71"/>
      <c r="I16" s="71"/>
      <c r="J16" s="73"/>
      <c r="K16" s="23">
        <f>(K14)*E15</f>
        <v>9810</v>
      </c>
    </row>
    <row r="17" spans="2:11">
      <c r="B17" s="74"/>
      <c r="C17" s="75"/>
      <c r="D17" s="76"/>
      <c r="E17" s="75"/>
      <c r="F17" s="76"/>
      <c r="G17" s="76"/>
      <c r="H17" s="75"/>
      <c r="I17" s="75"/>
      <c r="J17" s="75"/>
      <c r="K17" s="77"/>
    </row>
    <row r="18" spans="2:11">
      <c r="B18" s="85" t="s">
        <v>12</v>
      </c>
      <c r="C18" s="85"/>
      <c r="D18" s="86"/>
      <c r="E18" s="85"/>
      <c r="F18" s="86"/>
      <c r="G18" s="86"/>
      <c r="H18" s="85"/>
      <c r="I18" s="85"/>
      <c r="J18" s="85"/>
      <c r="K18" s="25">
        <f>K14+K16</f>
        <v>173310</v>
      </c>
    </row>
    <row r="19" spans="2:11">
      <c r="B19" s="85"/>
      <c r="C19" s="85"/>
      <c r="D19" s="86"/>
      <c r="E19" s="85"/>
      <c r="F19" s="86"/>
      <c r="G19" s="86"/>
      <c r="H19" s="85"/>
      <c r="I19" s="85"/>
      <c r="J19" s="85"/>
      <c r="K19" s="25"/>
    </row>
    <row r="20" spans="2:11">
      <c r="F20" s="63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8" t="s">
        <v>28</v>
      </c>
      <c r="C1" s="68"/>
      <c r="D1" s="68"/>
      <c r="E1" s="68"/>
      <c r="F1" s="60"/>
      <c r="G1" s="60"/>
    </row>
    <row r="2" spans="2:12" ht="20.25">
      <c r="B2" s="69" t="s">
        <v>1</v>
      </c>
      <c r="C2" s="69"/>
      <c r="D2" s="69"/>
      <c r="E2" s="69"/>
      <c r="F2" s="61"/>
      <c r="G2" s="61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80" t="s">
        <v>14</v>
      </c>
      <c r="D9" s="80"/>
      <c r="E9" s="80"/>
      <c r="F9" s="80"/>
      <c r="G9" s="80"/>
      <c r="H9" s="80"/>
      <c r="I9" s="80"/>
      <c r="J9" s="80"/>
      <c r="K9" s="80"/>
    </row>
    <row r="10" spans="2:12" ht="39" customHeight="1">
      <c r="B10" s="48" t="s">
        <v>6</v>
      </c>
      <c r="C10" s="81" t="s">
        <v>7</v>
      </c>
      <c r="D10" s="82"/>
      <c r="E10" s="82"/>
      <c r="F10" s="62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33</v>
      </c>
      <c r="E12" s="44" t="s">
        <v>32</v>
      </c>
      <c r="F12" s="44" t="s">
        <v>26</v>
      </c>
      <c r="G12" s="44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67" t="s">
        <v>21</v>
      </c>
    </row>
    <row r="13" spans="2:12" ht="69.75" customHeight="1">
      <c r="B13" s="19" t="s">
        <v>20</v>
      </c>
      <c r="C13" s="31" t="s">
        <v>25</v>
      </c>
      <c r="D13" s="59" t="s">
        <v>29</v>
      </c>
      <c r="E13" s="44" t="s">
        <v>34</v>
      </c>
      <c r="F13" s="44" t="s">
        <v>27</v>
      </c>
      <c r="G13" s="44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67"/>
    </row>
    <row r="14" spans="2:12">
      <c r="B14" s="78" t="s">
        <v>10</v>
      </c>
      <c r="C14" s="72"/>
      <c r="D14" s="72"/>
      <c r="E14" s="72"/>
      <c r="F14" s="72"/>
      <c r="G14" s="72"/>
      <c r="H14" s="72"/>
      <c r="I14" s="72"/>
      <c r="J14" s="79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0" t="s">
        <v>11</v>
      </c>
      <c r="C16" s="71"/>
      <c r="D16" s="72"/>
      <c r="E16" s="71"/>
      <c r="F16" s="72"/>
      <c r="G16" s="72"/>
      <c r="H16" s="71"/>
      <c r="I16" s="71"/>
      <c r="J16" s="73"/>
      <c r="K16" s="23">
        <f>(K14)*E15</f>
        <v>2016</v>
      </c>
    </row>
    <row r="17" spans="2:11">
      <c r="B17" s="74"/>
      <c r="C17" s="75"/>
      <c r="D17" s="76"/>
      <c r="E17" s="75"/>
      <c r="F17" s="76"/>
      <c r="G17" s="76"/>
      <c r="H17" s="75"/>
      <c r="I17" s="75"/>
      <c r="J17" s="75"/>
      <c r="K17" s="77"/>
    </row>
    <row r="18" spans="2:11">
      <c r="B18" s="85" t="s">
        <v>12</v>
      </c>
      <c r="C18" s="85"/>
      <c r="D18" s="86"/>
      <c r="E18" s="85"/>
      <c r="F18" s="86"/>
      <c r="G18" s="86"/>
      <c r="H18" s="85"/>
      <c r="I18" s="85"/>
      <c r="J18" s="85"/>
      <c r="K18" s="25">
        <f>K14+K16</f>
        <v>35616</v>
      </c>
    </row>
    <row r="19" spans="2:11">
      <c r="B19" s="85"/>
      <c r="C19" s="85"/>
      <c r="D19" s="86"/>
      <c r="E19" s="85"/>
      <c r="F19" s="86"/>
      <c r="G19" s="86"/>
      <c r="H19" s="85"/>
      <c r="I19" s="85"/>
      <c r="J19" s="85"/>
      <c r="K19" s="25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10月结算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赵沙</cp:lastModifiedBy>
  <cp:lastPrinted>2019-06-06T07:38:50Z</cp:lastPrinted>
  <dcterms:created xsi:type="dcterms:W3CDTF">2014-02-12T08:04:12Z</dcterms:created>
  <dcterms:modified xsi:type="dcterms:W3CDTF">2020-12-11T08:31:45Z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