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8.71.241\AServer\FS\Group\Account\T3\5-勿删-E-folder 汇总\Zoe\阿斯利康文献检索\结算\"/>
    </mc:Choice>
  </mc:AlternateContent>
  <xr:revisionPtr revIDLastSave="0" documentId="13_ncr:1_{2CB547B8-F4DA-4529-ADC3-DC0F70F90519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10月结算" sheetId="4" r:id="rId1"/>
    <sheet name="除胃肠领域报价" sheetId="6" state="hidden" r:id="rId2"/>
    <sheet name="胃肠领域报价" sheetId="7" state="hidden" r:id="rId3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2" i="4" l="1"/>
  <c r="K15" i="4" l="1"/>
  <c r="K14" i="4" l="1"/>
  <c r="K13" i="7" l="1"/>
  <c r="K12" i="7"/>
  <c r="C5" i="7"/>
  <c r="K13" i="6"/>
  <c r="K12" i="6"/>
  <c r="C5" i="6"/>
  <c r="K14" i="7" l="1"/>
  <c r="K16" i="7" s="1"/>
  <c r="D6" i="7" s="1"/>
  <c r="K14" i="6"/>
  <c r="K16" i="6" s="1"/>
  <c r="D6" i="6" s="1"/>
  <c r="K16" i="4"/>
  <c r="D5" i="7" l="1"/>
  <c r="D7" i="7" s="1"/>
  <c r="K18" i="7"/>
  <c r="D5" i="6"/>
  <c r="D7" i="6" s="1"/>
  <c r="K18" i="6"/>
  <c r="C5" i="4" l="1"/>
  <c r="K18" i="4" l="1"/>
  <c r="K20" i="4" s="1"/>
  <c r="D6" i="4" l="1"/>
  <c r="D5" i="4"/>
  <c r="D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CNHaoY</author>
    <author>Peng, Emily PH/CN</author>
  </authors>
  <commentList>
    <comment ref="H10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CNHaoY</author>
    <author>Peng, Emily PH/CN</author>
  </authors>
  <commentList>
    <comment ref="H10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CNHaoY</author>
    <author>Peng, Emily PH/CN</author>
  </authors>
  <commentList>
    <comment ref="H10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I10" authorId="1" shapeId="0" xr:uid="{00000000-0006-0000-0200-000002000000}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<sst xmlns="http://schemas.openxmlformats.org/spreadsheetml/2006/main" count="112" uniqueCount="49">
  <si>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</si>
  <si>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</si>
  <si>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</si>
  <si>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</si>
  <si>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</si>
  <si>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</si>
  <si>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</si>
  <si>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</si>
  <si>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</si>
  <si>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</si>
  <si>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</si>
  <si>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</si>
  <si>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</si>
  <si>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税 Tax</t>
    <phoneticPr fontId="1" type="noConversion"/>
  </si>
  <si>
    <t>报价明细表 Quotation Breakdown</t>
    <phoneticPr fontId="1" type="noConversion"/>
  </si>
  <si>
    <t>上海麦田公共关系咨询有限公司</t>
    <phoneticPr fontId="1" type="noConversion"/>
  </si>
  <si>
    <t>Page</t>
    <phoneticPr fontId="1" type="noConversion"/>
  </si>
  <si>
    <t>Qty</t>
    <phoneticPr fontId="1" type="noConversion"/>
  </si>
  <si>
    <t>1-1</t>
    <phoneticPr fontId="1" type="noConversion"/>
  </si>
  <si>
    <t>文献查找</t>
    <phoneticPr fontId="1" type="noConversion"/>
  </si>
  <si>
    <t>1-2</t>
    <phoneticPr fontId="1" type="noConversion"/>
  </si>
  <si>
    <t>以实际完成量结算</t>
    <phoneticPr fontId="1" type="noConversion"/>
  </si>
  <si>
    <t>结算</t>
    <phoneticPr fontId="1" type="noConversion"/>
  </si>
  <si>
    <t>文献检索</t>
    <phoneticPr fontId="1" type="noConversion"/>
  </si>
  <si>
    <t>Month</t>
    <phoneticPr fontId="1" type="noConversion"/>
  </si>
  <si>
    <t>文献整理</t>
    <phoneticPr fontId="1" type="noConversion"/>
  </si>
  <si>
    <t>篇</t>
    <phoneticPr fontId="1" type="noConversion"/>
  </si>
  <si>
    <t>小时</t>
    <phoneticPr fontId="1" type="noConversion"/>
  </si>
  <si>
    <t>2020人工智能技术培训所需文献材料查找报价单</t>
    <phoneticPr fontId="1" type="noConversion"/>
  </si>
  <si>
    <t>包含文献下载；内容汇总；整理成word格式</t>
    <phoneticPr fontId="1" type="noConversion"/>
  </si>
  <si>
    <t>按每人15篇文献计算；20元/篇</t>
    <phoneticPr fontId="1" type="noConversion"/>
  </si>
  <si>
    <t>覆盖乳腺癌（11名VIP）、肺癌（28名）、心血管（28名）、呼吸（30名）、共97位VIP，每位VIP约4-5个主题词，每人大概10-15篇/月/人文献。</t>
    <phoneticPr fontId="1" type="noConversion"/>
  </si>
  <si>
    <t>按每人10篇文献计算；20元/篇</t>
    <phoneticPr fontId="1" type="noConversion"/>
  </si>
  <si>
    <t>覆盖胃肠领域，共38位VIP，每位VIP约4-5个主题词，每人大概10-15篇/月/人文献。</t>
    <phoneticPr fontId="1" type="noConversion"/>
  </si>
  <si>
    <t>预估总计400篇文献下载，整理汇总成word，总计预估2小时/月</t>
    <phoneticPr fontId="1" type="noConversion"/>
  </si>
  <si>
    <t>预估总计1500篇文献下载，整理汇总成word，总计预估10小时/月</t>
    <phoneticPr fontId="1" type="noConversion"/>
  </si>
  <si>
    <t>1-2</t>
    <phoneticPr fontId="1" type="noConversion"/>
  </si>
  <si>
    <t>1-3</t>
    <phoneticPr fontId="1" type="noConversion"/>
  </si>
  <si>
    <t>1-4</t>
    <phoneticPr fontId="1" type="noConversion"/>
  </si>
  <si>
    <t>覆盖肺癌（28名）、心血管（21名）、呼吸（8名）、共57位VIP</t>
    <phoneticPr fontId="1" type="noConversion"/>
  </si>
  <si>
    <t>20元/篇，实际结算：836篇</t>
    <phoneticPr fontId="1" type="noConversion"/>
  </si>
  <si>
    <t>20元/篇，实际结算：309篇</t>
    <phoneticPr fontId="1" type="noConversion"/>
  </si>
  <si>
    <t>覆盖胃肠领域（37名），共37位VIP</t>
    <phoneticPr fontId="1" type="noConversion"/>
  </si>
  <si>
    <t>覆盖乳腺癌（11名VIP），共11位VIP</t>
    <phoneticPr fontId="1" type="noConversion"/>
  </si>
  <si>
    <t>结算明细表 Quotation Breakdown</t>
    <phoneticPr fontId="1" type="noConversion"/>
  </si>
  <si>
    <t>20元/篇，实际结算：114篇（总金额按2折计算）</t>
    <phoneticPr fontId="1" type="noConversion"/>
  </si>
  <si>
    <t>2020人工智能技术培训所需文献材料查找结算单</t>
    <phoneticPr fontId="1" type="noConversion"/>
  </si>
  <si>
    <t>Quotation Summary 结算总表</t>
    <phoneticPr fontId="4" type="noConversion"/>
  </si>
  <si>
    <t>预估10小时/月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</si>
</sst>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%"/>
  </numFmts>
  <fonts count="49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name val="微软雅黑"/>
      <family val="2"/>
      <charset val="134"/>
    </font>
    <font>
      <b/>
      <sz val="12"/>
      <color rgb="FFFF0000"/>
      <name val="Microsoft YaHei UI"/>
      <family val="2"/>
      <charset val="134"/>
    </font>
    <font>
      <b/>
      <sz val="20"/>
      <name val="Microsoft YaHei UI"/>
      <family val="2"/>
      <charset val="134"/>
    </font>
    <font>
      <sz val="10"/>
      <color theme="0" tint="-0.499984740745262"/>
      <name val="Microsoft YaHei UI"/>
      <family val="2"/>
      <charset val="134"/>
    </font>
    <font>
      <b/>
      <sz val="14"/>
      <name val="Microsoft YaHei UI"/>
      <family val="2"/>
      <charset val="134"/>
    </font>
    <font>
      <sz val="14"/>
      <name val="Microsoft YaHei UI"/>
      <family val="2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21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82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6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7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40" fillId="25" borderId="12" xfId="0" applyFont="1" applyFill="1" applyBorder="1" applyAlignment="1">
      <alignment horizontal="center" vertical="center"/>
    </xf>
    <xf numFmtId="0" fontId="40" fillId="25" borderId="0" xfId="0" applyFont="1" applyFill="1" applyBorder="1" applyAlignment="1">
      <alignment horizontal="left"/>
    </xf>
    <xf numFmtId="177" fontId="34" fillId="25" borderId="0" xfId="0" applyNumberFormat="1" applyFont="1" applyFill="1" applyBorder="1" applyAlignment="1">
      <alignment horizontal="right" vertical="center"/>
    </xf>
    <xf numFmtId="49" fontId="41" fillId="0" borderId="16" xfId="0" applyNumberFormat="1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179" fontId="40" fillId="0" borderId="1" xfId="0" applyNumberFormat="1" applyFont="1" applyBorder="1" applyAlignment="1">
      <alignment horizontal="right"/>
    </xf>
    <xf numFmtId="10" fontId="40" fillId="25" borderId="13" xfId="63" applyNumberFormat="1" applyFont="1" applyFill="1" applyBorder="1" applyAlignment="1">
      <alignment horizontal="right"/>
    </xf>
    <xf numFmtId="180" fontId="44" fillId="0" borderId="15" xfId="0" applyNumberFormat="1" applyFont="1" applyFill="1" applyBorder="1" applyAlignment="1">
      <alignment horizontal="right"/>
    </xf>
    <xf numFmtId="0" fontId="34" fillId="0" borderId="0" xfId="0" applyFont="1" applyAlignment="1">
      <alignment wrapText="1"/>
    </xf>
    <xf numFmtId="176" fontId="34" fillId="0" borderId="1" xfId="62" applyFont="1" applyBorder="1" applyAlignment="1">
      <alignment wrapText="1"/>
    </xf>
    <xf numFmtId="2" fontId="34" fillId="0" borderId="1" xfId="62" applyNumberFormat="1" applyFont="1" applyBorder="1" applyAlignment="1">
      <alignment wrapText="1"/>
    </xf>
    <xf numFmtId="43" fontId="34" fillId="0" borderId="1" xfId="62" applyNumberFormat="1" applyFont="1" applyBorder="1" applyAlignment="1">
      <alignment wrapText="1"/>
    </xf>
    <xf numFmtId="0" fontId="34" fillId="25" borderId="0" xfId="0" applyFont="1" applyFill="1" applyBorder="1" applyAlignment="1">
      <alignment wrapText="1"/>
    </xf>
    <xf numFmtId="0" fontId="42" fillId="0" borderId="16" xfId="0" applyFont="1" applyFill="1" applyBorder="1" applyAlignment="1" applyProtection="1">
      <alignment horizontal="left" vertical="center" wrapText="1"/>
    </xf>
    <xf numFmtId="181" fontId="40" fillId="25" borderId="0" xfId="0" applyNumberFormat="1" applyFont="1" applyFill="1" applyBorder="1" applyAlignment="1">
      <alignment horizontal="left"/>
    </xf>
    <xf numFmtId="0" fontId="47" fillId="25" borderId="12" xfId="0" applyFont="1" applyFill="1" applyBorder="1" applyAlignment="1">
      <alignment horizontal="center" vertical="center"/>
    </xf>
    <xf numFmtId="0" fontId="47" fillId="25" borderId="0" xfId="0" applyFont="1" applyFill="1" applyBorder="1" applyAlignment="1">
      <alignment horizontal="left"/>
    </xf>
    <xf numFmtId="0" fontId="48" fillId="25" borderId="0" xfId="0" applyFont="1" applyFill="1" applyBorder="1" applyAlignment="1">
      <alignment wrapText="1"/>
    </xf>
    <xf numFmtId="177" fontId="48" fillId="25" borderId="0" xfId="0" applyNumberFormat="1" applyFont="1" applyFill="1" applyBorder="1" applyAlignment="1">
      <alignment horizontal="right" vertical="center"/>
    </xf>
    <xf numFmtId="178" fontId="47" fillId="25" borderId="13" xfId="0" applyNumberFormat="1" applyFont="1" applyFill="1" applyBorder="1" applyAlignment="1">
      <alignment horizontal="right"/>
    </xf>
    <xf numFmtId="0" fontId="48" fillId="0" borderId="0" xfId="0" applyFont="1"/>
    <xf numFmtId="0" fontId="41" fillId="24" borderId="0" xfId="0" applyFont="1" applyFill="1" applyAlignment="1">
      <alignment horizontal="right" vertical="center" wrapText="1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1" fillId="0" borderId="16" xfId="0" applyFont="1" applyFill="1" applyBorder="1" applyAlignment="1">
      <alignment horizontal="left" vertical="center" wrapText="1"/>
    </xf>
    <xf numFmtId="176" fontId="34" fillId="0" borderId="0" xfId="62" applyFont="1" applyBorder="1" applyAlignment="1">
      <alignment wrapText="1"/>
    </xf>
    <xf numFmtId="2" fontId="34" fillId="0" borderId="0" xfId="62" applyNumberFormat="1" applyFont="1" applyBorder="1" applyAlignment="1">
      <alignment wrapText="1"/>
    </xf>
    <xf numFmtId="43" fontId="34" fillId="0" borderId="0" xfId="62" applyNumberFormat="1" applyFont="1" applyBorder="1" applyAlignment="1">
      <alignment wrapText="1"/>
    </xf>
    <xf numFmtId="0" fontId="35" fillId="27" borderId="1" xfId="0" applyFont="1" applyFill="1" applyBorder="1" applyAlignment="1">
      <alignment horizontal="center" vertical="center" wrapText="1"/>
    </xf>
    <xf numFmtId="0" fontId="35" fillId="27" borderId="18" xfId="0" applyFont="1" applyFill="1" applyBorder="1" applyAlignment="1">
      <alignment horizontal="center" vertical="center" wrapText="1"/>
    </xf>
    <xf numFmtId="0" fontId="35" fillId="27" borderId="19" xfId="0" applyFont="1" applyFill="1" applyBorder="1" applyAlignment="1">
      <alignment horizontal="center" vertical="center" wrapText="1"/>
    </xf>
    <xf numFmtId="177" fontId="39" fillId="27" borderId="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center" vertical="center" wrapText="1"/>
    </xf>
    <xf numFmtId="177" fontId="35" fillId="27" borderId="11" xfId="0" applyNumberFormat="1" applyFont="1" applyFill="1" applyBorder="1" applyAlignment="1">
      <alignment horizontal="center" vertical="center" wrapText="1"/>
    </xf>
    <xf numFmtId="177" fontId="35" fillId="27" borderId="1" xfId="0" applyNumberFormat="1" applyFont="1" applyFill="1" applyBorder="1" applyAlignment="1">
      <alignment horizontal="right" vertical="center" wrapText="1"/>
    </xf>
    <xf numFmtId="0" fontId="35" fillId="27" borderId="11" xfId="0" applyFont="1" applyFill="1" applyBorder="1" applyAlignment="1">
      <alignment horizontal="center" vertical="center"/>
    </xf>
    <xf numFmtId="0" fontId="35" fillId="27" borderId="1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vertical="center" wrapText="1"/>
    </xf>
    <xf numFmtId="0" fontId="43" fillId="0" borderId="16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5" fillId="27" borderId="18" xfId="0" applyFont="1" applyFill="1" applyBorder="1" applyAlignment="1">
      <alignment horizontal="center" vertical="center" wrapText="1"/>
    </xf>
    <xf numFmtId="180" fontId="34" fillId="0" borderId="0" xfId="0" applyNumberFormat="1" applyFont="1"/>
    <xf numFmtId="0" fontId="46" fillId="0" borderId="12" xfId="0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0" fillId="0" borderId="11" xfId="0" applyFont="1" applyBorder="1" applyAlignment="1">
      <alignment horizontal="right"/>
    </xf>
    <xf numFmtId="0" fontId="40" fillId="0" borderId="14" xfId="0" applyFont="1" applyBorder="1" applyAlignment="1">
      <alignment horizontal="right"/>
    </xf>
    <xf numFmtId="0" fontId="40" fillId="0" borderId="18" xfId="0" applyFont="1" applyBorder="1" applyAlignment="1">
      <alignment horizontal="right"/>
    </xf>
    <xf numFmtId="0" fontId="40" fillId="0" borderId="15" xfId="0" applyFont="1" applyBorder="1" applyAlignment="1">
      <alignment horizontal="right"/>
    </xf>
    <xf numFmtId="0" fontId="40" fillId="27" borderId="11" xfId="0" applyFont="1" applyFill="1" applyBorder="1" applyAlignment="1">
      <alignment horizontal="center" vertical="center"/>
    </xf>
    <xf numFmtId="0" fontId="40" fillId="27" borderId="14" xfId="0" applyFont="1" applyFill="1" applyBorder="1" applyAlignment="1">
      <alignment horizontal="center" vertical="center"/>
    </xf>
    <xf numFmtId="0" fontId="40" fillId="27" borderId="18" xfId="0" applyFont="1" applyFill="1" applyBorder="1" applyAlignment="1">
      <alignment horizontal="center" vertical="center"/>
    </xf>
    <xf numFmtId="0" fontId="40" fillId="27" borderId="15" xfId="0" applyFont="1" applyFill="1" applyBorder="1" applyAlignment="1">
      <alignment horizontal="center" vertical="center"/>
    </xf>
    <xf numFmtId="0" fontId="40" fillId="0" borderId="17" xfId="0" applyFont="1" applyBorder="1" applyAlignment="1">
      <alignment horizontal="right"/>
    </xf>
    <xf numFmtId="0" fontId="40" fillId="0" borderId="19" xfId="0" applyFont="1" applyBorder="1" applyAlignment="1">
      <alignment horizontal="right"/>
    </xf>
    <xf numFmtId="0" fontId="38" fillId="0" borderId="20" xfId="0" applyFont="1" applyBorder="1" applyAlignment="1">
      <alignment horizontal="center" wrapText="1"/>
    </xf>
    <xf numFmtId="0" fontId="35" fillId="27" borderId="17" xfId="0" applyFont="1" applyFill="1" applyBorder="1" applyAlignment="1">
      <alignment horizontal="center" vertical="center" wrapText="1"/>
    </xf>
    <xf numFmtId="0" fontId="35" fillId="27" borderId="18" xfId="0" applyFont="1" applyFill="1" applyBorder="1" applyAlignment="1">
      <alignment horizontal="center" vertical="center" wrapText="1"/>
    </xf>
    <xf numFmtId="0" fontId="35" fillId="26" borderId="1" xfId="0" applyFont="1" applyFill="1" applyBorder="1" applyAlignment="1">
      <alignment horizontal="center" vertical="center"/>
    </xf>
    <xf numFmtId="0" fontId="35" fillId="26" borderId="16" xfId="0" applyFont="1" applyFill="1" applyBorder="1" applyAlignment="1">
      <alignment horizontal="center" vertical="center"/>
    </xf>
  </cellXfs>
  <cellStyles count="121">
    <cellStyle name="0,0_x000d__x000a_NA_x000d__x000a_" xfId="2" xr:uid="{00000000-0005-0000-0000-000000000000}"/>
    <cellStyle name="20% - 强调文字颜色 1" xfId="5" xr:uid="{00000000-0005-0000-0000-000001000000}"/>
    <cellStyle name="20% - 强调文字颜色 2" xfId="6" xr:uid="{00000000-0005-0000-0000-000002000000}"/>
    <cellStyle name="20% - 强调文字颜色 3" xfId="7" xr:uid="{00000000-0005-0000-0000-000003000000}"/>
    <cellStyle name="20% - 强调文字颜色 4" xfId="8" xr:uid="{00000000-0005-0000-0000-000004000000}"/>
    <cellStyle name="20% - 强调文字颜色 5" xfId="9" xr:uid="{00000000-0005-0000-0000-000005000000}"/>
    <cellStyle name="20% - 强调文字颜色 6" xfId="10" xr:uid="{00000000-0005-0000-0000-000006000000}"/>
    <cellStyle name="40% - 强调文字颜色 1" xfId="11" xr:uid="{00000000-0005-0000-0000-000007000000}"/>
    <cellStyle name="40% - 强调文字颜色 2" xfId="12" xr:uid="{00000000-0005-0000-0000-000008000000}"/>
    <cellStyle name="40% - 强调文字颜色 3" xfId="13" xr:uid="{00000000-0005-0000-0000-000009000000}"/>
    <cellStyle name="40% - 强调文字颜色 4" xfId="14" xr:uid="{00000000-0005-0000-0000-00000A000000}"/>
    <cellStyle name="40% - 强调文字颜色 5" xfId="15" xr:uid="{00000000-0005-0000-0000-00000B000000}"/>
    <cellStyle name="40% - 强调文字颜色 6" xfId="16" xr:uid="{00000000-0005-0000-0000-00000C000000}"/>
    <cellStyle name="60% - 强调文字颜色 1" xfId="17" xr:uid="{00000000-0005-0000-0000-00000D000000}"/>
    <cellStyle name="60% - 强调文字颜色 2" xfId="18" xr:uid="{00000000-0005-0000-0000-00000E000000}"/>
    <cellStyle name="60% - 强调文字颜色 3" xfId="19" xr:uid="{00000000-0005-0000-0000-00000F000000}"/>
    <cellStyle name="60% - 强调文字颜色 4" xfId="20" xr:uid="{00000000-0005-0000-0000-000010000000}"/>
    <cellStyle name="60% - 强调文字颜色 5" xfId="21" xr:uid="{00000000-0005-0000-0000-000011000000}"/>
    <cellStyle name="60% - 强调文字颜色 6" xfId="22" xr:uid="{00000000-0005-0000-0000-000012000000}"/>
    <cellStyle name="Comma 2" xfId="4" xr:uid="{00000000-0005-0000-0000-000013000000}"/>
    <cellStyle name="Normal 2" xfId="3" xr:uid="{00000000-0005-0000-0000-000014000000}"/>
    <cellStyle name="Normal 3" xfId="23" xr:uid="{00000000-0005-0000-0000-000015000000}"/>
    <cellStyle name="Normal_Event Logistic Service RFQ Template_v3" xfId="1" xr:uid="{00000000-0005-0000-0000-000016000000}"/>
    <cellStyle name="百分比" xfId="63" builtinId="5"/>
    <cellStyle name="标题" xfId="24" xr:uid="{00000000-0005-0000-0000-000018000000}"/>
    <cellStyle name="标题 1" xfId="25" xr:uid="{00000000-0005-0000-0000-000019000000}"/>
    <cellStyle name="标题 2" xfId="26" xr:uid="{00000000-0005-0000-0000-00001A000000}"/>
    <cellStyle name="标题 3" xfId="27" xr:uid="{00000000-0005-0000-0000-00001B000000}"/>
    <cellStyle name="标题 4" xfId="28" xr:uid="{00000000-0005-0000-0000-00001C000000}"/>
    <cellStyle name="标题_20131026　杭州無錫2日間見積もり(0929)" xfId="29" xr:uid="{00000000-0005-0000-0000-00001D000000}"/>
    <cellStyle name="標準_Meeting Request（1125 价）" xfId="30" xr:uid="{00000000-0005-0000-0000-00001E000000}"/>
    <cellStyle name="差" xfId="31" xr:uid="{00000000-0005-0000-0000-00001F000000}"/>
    <cellStyle name="差_20131026　杭州無錫2日間見積もり(0929)" xfId="32" xr:uid="{00000000-0005-0000-0000-000020000000}"/>
    <cellStyle name="差_Meeting Request（1125 价）" xfId="33" xr:uid="{00000000-0005-0000-0000-000021000000}"/>
    <cellStyle name="常规" xfId="0" builtinId="0"/>
    <cellStyle name="常规 2" xfId="34" xr:uid="{00000000-0005-0000-0000-000023000000}"/>
    <cellStyle name="常规 2 2 4" xfId="35" xr:uid="{00000000-0005-0000-0000-000024000000}"/>
    <cellStyle name="常规 2 5" xfId="36" xr:uid="{00000000-0005-0000-0000-000025000000}"/>
    <cellStyle name="常规 3" xfId="37" xr:uid="{00000000-0005-0000-0000-000026000000}"/>
    <cellStyle name="常规 3 2" xfId="38" xr:uid="{00000000-0005-0000-0000-000027000000}"/>
    <cellStyle name="常规 3 3" xfId="39" xr:uid="{00000000-0005-0000-0000-000028000000}"/>
    <cellStyle name="常规 4" xfId="40" xr:uid="{00000000-0005-0000-0000-000029000000}"/>
    <cellStyle name="常规 5" xfId="41" xr:uid="{00000000-0005-0000-0000-00002A000000}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 xr:uid="{00000000-0005-0000-0000-000047000000}"/>
    <cellStyle name="好_20131026　杭州無錫2日間見積もり(0929)" xfId="43" xr:uid="{00000000-0005-0000-0000-000048000000}"/>
    <cellStyle name="好_Meeting Request（1125 价）" xfId="44" xr:uid="{00000000-0005-0000-0000-000049000000}"/>
    <cellStyle name="汇总" xfId="45" xr:uid="{00000000-0005-0000-0000-00004A000000}"/>
    <cellStyle name="计算" xfId="46" xr:uid="{00000000-0005-0000-0000-00004B000000}"/>
    <cellStyle name="检查单元格" xfId="47" xr:uid="{00000000-0005-0000-0000-00004C000000}"/>
    <cellStyle name="解释性文本" xfId="48" xr:uid="{00000000-0005-0000-0000-00004D000000}"/>
    <cellStyle name="警告文本" xfId="49" xr:uid="{00000000-0005-0000-0000-00004E000000}"/>
    <cellStyle name="链接单元格" xfId="50" xr:uid="{00000000-0005-0000-0000-00004F000000}"/>
    <cellStyle name="千位分隔" xfId="62" builtinId="3"/>
    <cellStyle name="千位分隔 2" xfId="64" xr:uid="{00000000-0005-0000-0000-000051000000}"/>
    <cellStyle name="强调文字颜色 1" xfId="51" xr:uid="{00000000-0005-0000-0000-000052000000}"/>
    <cellStyle name="强调文字颜色 2" xfId="52" xr:uid="{00000000-0005-0000-0000-000053000000}"/>
    <cellStyle name="强调文字颜色 3" xfId="53" xr:uid="{00000000-0005-0000-0000-000054000000}"/>
    <cellStyle name="强调文字颜色 4" xfId="54" xr:uid="{00000000-0005-0000-0000-000055000000}"/>
    <cellStyle name="强调文字颜色 5" xfId="55" xr:uid="{00000000-0005-0000-0000-000056000000}"/>
    <cellStyle name="强调文字颜色 6" xfId="56" xr:uid="{00000000-0005-0000-0000-000057000000}"/>
    <cellStyle name="适中" xfId="57" xr:uid="{00000000-0005-0000-0000-000058000000}"/>
    <cellStyle name="输出" xfId="58" xr:uid="{00000000-0005-0000-0000-000059000000}"/>
    <cellStyle name="输入" xfId="59" xr:uid="{00000000-0005-0000-0000-00005A000000}"/>
    <cellStyle name="样式 1" xfId="60" xr:uid="{00000000-0005-0000-0000-00005B000000}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 xr:uid="{00000000-0005-0000-0000-000078000000}"/>
  </cellStyles>
  <dxfs count="0"/>
  <tableStyles count="0" defaultTableStyle="TableStyleMedium2" defaultPivotStyle="PivotStyleLight16"/>
  <colors>
    <mruColors>
      <color rgb="FFBD6BEB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2"/>
  <sheetViews>
    <sheetView showGridLines="0" tabSelected="1" topLeftCell="B10" zoomScale="85" zoomScaleNormal="85" zoomScalePageLayoutView="130" workbookViewId="0">
      <selection activeCell="H15" sqref="H15"/>
    </sheetView>
  </sheetViews>
  <sheetFormatPr defaultColWidth="8.875" defaultRowHeight="16.149999999999999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8.6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5" t="s">
        <v>46</v>
      </c>
      <c r="C1" s="65"/>
      <c r="D1" s="65"/>
      <c r="E1" s="65"/>
      <c r="F1" s="42"/>
      <c r="G1" s="40"/>
    </row>
    <row r="2" spans="2:12" ht="22.9">
      <c r="B2" s="66" t="s">
        <v>47</v>
      </c>
      <c r="C2" s="66"/>
      <c r="D2" s="66"/>
      <c r="E2" s="66"/>
      <c r="F2" s="43"/>
      <c r="G2" s="41"/>
      <c r="I2" s="2"/>
      <c r="J2" s="2"/>
      <c r="K2" s="2"/>
    </row>
    <row r="3" spans="2:12" ht="32.2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 ht="16.899999999999999">
      <c r="B4" s="55" t="s">
        <v>3</v>
      </c>
      <c r="C4" s="56" t="s">
        <v>4</v>
      </c>
      <c r="D4" s="56" t="s">
        <v>5</v>
      </c>
      <c r="E4" s="48" t="s">
        <v>22</v>
      </c>
      <c r="F4" s="57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K16</f>
        <v>27356</v>
      </c>
      <c r="E5" s="27"/>
      <c r="F5" s="45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K18</f>
        <v>1641.36</v>
      </c>
      <c r="E6" s="28"/>
      <c r="F6" s="46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28997.360000000001</v>
      </c>
      <c r="E7" s="29"/>
      <c r="F7" s="47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7" t="s">
        <v>44</v>
      </c>
      <c r="D9" s="77"/>
      <c r="E9" s="77"/>
      <c r="F9" s="77"/>
      <c r="G9" s="77"/>
      <c r="H9" s="77"/>
      <c r="I9" s="77"/>
      <c r="J9" s="77"/>
      <c r="K9" s="77"/>
    </row>
    <row r="10" spans="2:12" ht="39" customHeight="1">
      <c r="B10" s="48" t="s">
        <v>6</v>
      </c>
      <c r="C10" s="78" t="s">
        <v>7</v>
      </c>
      <c r="D10" s="79"/>
      <c r="E10" s="79"/>
      <c r="F10" s="49"/>
      <c r="G10" s="50" t="s">
        <v>24</v>
      </c>
      <c r="H10" s="51" t="s">
        <v>16</v>
      </c>
      <c r="I10" s="52" t="s">
        <v>17</v>
      </c>
      <c r="J10" s="53" t="s">
        <v>8</v>
      </c>
      <c r="K10" s="54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8" t="s">
        <v>39</v>
      </c>
      <c r="E12" s="44" t="s">
        <v>40</v>
      </c>
      <c r="F12" s="44" t="s">
        <v>26</v>
      </c>
      <c r="G12" s="44">
        <v>1</v>
      </c>
      <c r="H12" s="20">
        <v>1</v>
      </c>
      <c r="I12" s="21">
        <v>836</v>
      </c>
      <c r="J12" s="22">
        <v>20</v>
      </c>
      <c r="K12" s="22">
        <f>G12*H12*I12*J12</f>
        <v>16720</v>
      </c>
      <c r="L12" s="64" t="s">
        <v>21</v>
      </c>
    </row>
    <row r="13" spans="2:12" ht="69.75" customHeight="1">
      <c r="B13" s="19" t="s">
        <v>36</v>
      </c>
      <c r="C13" s="31" t="s">
        <v>23</v>
      </c>
      <c r="D13" s="58" t="s">
        <v>43</v>
      </c>
      <c r="E13" s="44" t="s">
        <v>45</v>
      </c>
      <c r="F13" s="44" t="s">
        <v>26</v>
      </c>
      <c r="G13" s="44">
        <v>1</v>
      </c>
      <c r="H13" s="20">
        <v>1</v>
      </c>
      <c r="I13" s="21">
        <v>114</v>
      </c>
      <c r="J13" s="22">
        <v>20</v>
      </c>
      <c r="K13" s="22">
        <v>456</v>
      </c>
      <c r="L13" s="64"/>
    </row>
    <row r="14" spans="2:12" ht="69.75" customHeight="1">
      <c r="B14" s="19" t="s">
        <v>37</v>
      </c>
      <c r="C14" s="31" t="s">
        <v>23</v>
      </c>
      <c r="D14" s="58" t="s">
        <v>42</v>
      </c>
      <c r="E14" s="44" t="s">
        <v>41</v>
      </c>
      <c r="F14" s="44" t="s">
        <v>26</v>
      </c>
      <c r="G14" s="44">
        <v>1</v>
      </c>
      <c r="H14" s="20">
        <v>1</v>
      </c>
      <c r="I14" s="21">
        <v>309</v>
      </c>
      <c r="J14" s="22">
        <v>20</v>
      </c>
      <c r="K14" s="22">
        <f>J14*H14*I14*G14</f>
        <v>6180</v>
      </c>
      <c r="L14" s="64"/>
    </row>
    <row r="15" spans="2:12" ht="69.75" customHeight="1">
      <c r="B15" s="19" t="s">
        <v>38</v>
      </c>
      <c r="C15" s="31" t="s">
        <v>25</v>
      </c>
      <c r="D15" s="59" t="s">
        <v>29</v>
      </c>
      <c r="E15" s="44" t="s">
        <v>48</v>
      </c>
      <c r="F15" s="44" t="s">
        <v>27</v>
      </c>
      <c r="G15" s="44">
        <v>1</v>
      </c>
      <c r="H15" s="20">
        <v>1</v>
      </c>
      <c r="I15" s="21">
        <v>10</v>
      </c>
      <c r="J15" s="22">
        <v>400</v>
      </c>
      <c r="K15" s="22">
        <f>J15*H15*I15*G15</f>
        <v>4000</v>
      </c>
      <c r="L15" s="64"/>
    </row>
    <row r="16" spans="2:12" ht="16.899999999999999">
      <c r="B16" s="75" t="s">
        <v>10</v>
      </c>
      <c r="C16" s="69"/>
      <c r="D16" s="69"/>
      <c r="E16" s="69"/>
      <c r="F16" s="69"/>
      <c r="G16" s="69"/>
      <c r="H16" s="69"/>
      <c r="I16" s="69"/>
      <c r="J16" s="76"/>
      <c r="K16" s="23">
        <f>SUM(K12:K15)</f>
        <v>27356</v>
      </c>
    </row>
    <row r="17" spans="2:11" ht="16.899999999999999">
      <c r="B17" s="16">
        <v>2</v>
      </c>
      <c r="C17" s="17" t="s">
        <v>13</v>
      </c>
      <c r="D17" s="17"/>
      <c r="E17" s="32">
        <v>0.06</v>
      </c>
      <c r="F17" s="32"/>
      <c r="G17" s="30"/>
      <c r="H17" s="18"/>
      <c r="I17" s="18"/>
      <c r="J17" s="18"/>
      <c r="K17" s="24"/>
    </row>
    <row r="18" spans="2:11" ht="16.899999999999999">
      <c r="B18" s="67" t="s">
        <v>11</v>
      </c>
      <c r="C18" s="68"/>
      <c r="D18" s="69"/>
      <c r="E18" s="68"/>
      <c r="F18" s="69"/>
      <c r="G18" s="69"/>
      <c r="H18" s="68"/>
      <c r="I18" s="68"/>
      <c r="J18" s="70"/>
      <c r="K18" s="23">
        <f>(K16)*E17</f>
        <v>1641.36</v>
      </c>
    </row>
    <row r="19" spans="2:11" ht="16.899999999999999">
      <c r="B19" s="71"/>
      <c r="C19" s="72"/>
      <c r="D19" s="73"/>
      <c r="E19" s="72"/>
      <c r="F19" s="73"/>
      <c r="G19" s="73"/>
      <c r="H19" s="72"/>
      <c r="I19" s="72"/>
      <c r="J19" s="72"/>
      <c r="K19" s="74"/>
    </row>
    <row r="20" spans="2:11" ht="16.899999999999999">
      <c r="B20" s="80" t="s">
        <v>12</v>
      </c>
      <c r="C20" s="80"/>
      <c r="D20" s="81"/>
      <c r="E20" s="80"/>
      <c r="F20" s="81"/>
      <c r="G20" s="81"/>
      <c r="H20" s="80"/>
      <c r="I20" s="80"/>
      <c r="J20" s="80"/>
      <c r="K20" s="25">
        <f>K16+K18</f>
        <v>28997.360000000001</v>
      </c>
    </row>
    <row r="22" spans="2:11">
      <c r="K22" s="63"/>
    </row>
  </sheetData>
  <mergeCells count="9">
    <mergeCell ref="B20:J20"/>
    <mergeCell ref="L12:L15"/>
    <mergeCell ref="B1:E1"/>
    <mergeCell ref="B2:E2"/>
    <mergeCell ref="B18:J18"/>
    <mergeCell ref="B19:K19"/>
    <mergeCell ref="B16:J16"/>
    <mergeCell ref="C9:K9"/>
    <mergeCell ref="C10:E10"/>
  </mergeCells>
  <phoneticPr fontId="1" type="noConversion"/>
  <pageMargins left="0.7" right="0.7" top="0.75" bottom="0.75" header="0.3" footer="0.3"/>
  <pageSetup paperSize="9" scale="62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0"/>
  <sheetViews>
    <sheetView topLeftCell="A10" zoomScale="90" zoomScaleNormal="90" workbookViewId="0">
      <selection activeCell="E12" sqref="E12"/>
    </sheetView>
  </sheetViews>
  <sheetFormatPr defaultColWidth="8.875" defaultRowHeight="16.149999999999999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7.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5" t="s">
        <v>28</v>
      </c>
      <c r="C1" s="65"/>
      <c r="D1" s="65"/>
      <c r="E1" s="65"/>
      <c r="F1" s="60"/>
      <c r="G1" s="60"/>
    </row>
    <row r="2" spans="2:12" ht="22.9">
      <c r="B2" s="66" t="s">
        <v>1</v>
      </c>
      <c r="C2" s="66"/>
      <c r="D2" s="66"/>
      <c r="E2" s="66"/>
      <c r="F2" s="61"/>
      <c r="G2" s="61"/>
      <c r="I2" s="2"/>
      <c r="J2" s="2"/>
      <c r="K2" s="2"/>
    </row>
    <row r="3" spans="2:12" ht="32.2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 ht="16.899999999999999">
      <c r="B4" s="55" t="s">
        <v>3</v>
      </c>
      <c r="C4" s="56" t="s">
        <v>4</v>
      </c>
      <c r="D4" s="56" t="s">
        <v>5</v>
      </c>
      <c r="E4" s="48" t="s">
        <v>22</v>
      </c>
      <c r="F4" s="57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163500</v>
      </c>
      <c r="E5" s="27"/>
      <c r="F5" s="45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9810</v>
      </c>
      <c r="E6" s="28"/>
      <c r="F6" s="46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173310</v>
      </c>
      <c r="E7" s="29"/>
      <c r="F7" s="47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7" t="s">
        <v>14</v>
      </c>
      <c r="D9" s="77"/>
      <c r="E9" s="77"/>
      <c r="F9" s="77"/>
      <c r="G9" s="77"/>
      <c r="H9" s="77"/>
      <c r="I9" s="77"/>
      <c r="J9" s="77"/>
      <c r="K9" s="77"/>
    </row>
    <row r="10" spans="2:12" ht="39" customHeight="1">
      <c r="B10" s="48" t="s">
        <v>6</v>
      </c>
      <c r="C10" s="78" t="s">
        <v>7</v>
      </c>
      <c r="D10" s="79"/>
      <c r="E10" s="79"/>
      <c r="F10" s="62"/>
      <c r="G10" s="50" t="s">
        <v>24</v>
      </c>
      <c r="H10" s="51" t="s">
        <v>16</v>
      </c>
      <c r="I10" s="52" t="s">
        <v>17</v>
      </c>
      <c r="J10" s="53" t="s">
        <v>8</v>
      </c>
      <c r="K10" s="54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8" t="s">
        <v>31</v>
      </c>
      <c r="E12" s="44" t="s">
        <v>30</v>
      </c>
      <c r="F12" s="44" t="s">
        <v>26</v>
      </c>
      <c r="G12" s="44">
        <v>5</v>
      </c>
      <c r="H12" s="20">
        <v>15</v>
      </c>
      <c r="I12" s="21">
        <v>97</v>
      </c>
      <c r="J12" s="22">
        <v>20</v>
      </c>
      <c r="K12" s="22">
        <f>J12*H12*I12*G12</f>
        <v>145500</v>
      </c>
      <c r="L12" s="64" t="s">
        <v>21</v>
      </c>
    </row>
    <row r="13" spans="2:12" ht="69.75" customHeight="1">
      <c r="B13" s="19" t="s">
        <v>20</v>
      </c>
      <c r="C13" s="31" t="s">
        <v>25</v>
      </c>
      <c r="D13" s="59" t="s">
        <v>29</v>
      </c>
      <c r="E13" s="44" t="s">
        <v>35</v>
      </c>
      <c r="F13" s="44" t="s">
        <v>27</v>
      </c>
      <c r="G13" s="44">
        <v>5</v>
      </c>
      <c r="H13" s="20">
        <v>1</v>
      </c>
      <c r="I13" s="21">
        <v>9</v>
      </c>
      <c r="J13" s="22">
        <v>400</v>
      </c>
      <c r="K13" s="22">
        <f>J13*H13*I13*G13</f>
        <v>18000</v>
      </c>
      <c r="L13" s="64"/>
    </row>
    <row r="14" spans="2:12" ht="16.899999999999999">
      <c r="B14" s="75" t="s">
        <v>10</v>
      </c>
      <c r="C14" s="69"/>
      <c r="D14" s="69"/>
      <c r="E14" s="69"/>
      <c r="F14" s="69"/>
      <c r="G14" s="69"/>
      <c r="H14" s="69"/>
      <c r="I14" s="69"/>
      <c r="J14" s="76"/>
      <c r="K14" s="23">
        <f>SUM(K12:K13)</f>
        <v>163500</v>
      </c>
    </row>
    <row r="15" spans="2:12" ht="16.899999999999999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 ht="16.899999999999999">
      <c r="B16" s="67" t="s">
        <v>11</v>
      </c>
      <c r="C16" s="68"/>
      <c r="D16" s="69"/>
      <c r="E16" s="68"/>
      <c r="F16" s="69"/>
      <c r="G16" s="69"/>
      <c r="H16" s="68"/>
      <c r="I16" s="68"/>
      <c r="J16" s="70"/>
      <c r="K16" s="23">
        <f>(K14)*E15</f>
        <v>9810</v>
      </c>
    </row>
    <row r="17" spans="2:11" ht="16.899999999999999">
      <c r="B17" s="71"/>
      <c r="C17" s="72"/>
      <c r="D17" s="73"/>
      <c r="E17" s="72"/>
      <c r="F17" s="73"/>
      <c r="G17" s="73"/>
      <c r="H17" s="72"/>
      <c r="I17" s="72"/>
      <c r="J17" s="72"/>
      <c r="K17" s="74"/>
    </row>
    <row r="18" spans="2:11" ht="16.899999999999999">
      <c r="B18" s="80" t="s">
        <v>12</v>
      </c>
      <c r="C18" s="80"/>
      <c r="D18" s="81"/>
      <c r="E18" s="80"/>
      <c r="F18" s="81"/>
      <c r="G18" s="81"/>
      <c r="H18" s="80"/>
      <c r="I18" s="80"/>
      <c r="J18" s="80"/>
      <c r="K18" s="25">
        <f>K14+K16</f>
        <v>173310</v>
      </c>
    </row>
    <row r="19" spans="2:11" ht="16.899999999999999">
      <c r="B19" s="80"/>
      <c r="C19" s="80"/>
      <c r="D19" s="81"/>
      <c r="E19" s="80"/>
      <c r="F19" s="81"/>
      <c r="G19" s="81"/>
      <c r="H19" s="80"/>
      <c r="I19" s="80"/>
      <c r="J19" s="80"/>
      <c r="K19" s="25"/>
    </row>
    <row r="20" spans="2:11">
      <c r="F20" s="63"/>
    </row>
  </sheetData>
  <mergeCells count="10">
    <mergeCell ref="L12:L13"/>
    <mergeCell ref="B14:J14"/>
    <mergeCell ref="B16:J16"/>
    <mergeCell ref="B17:K17"/>
    <mergeCell ref="B18:J18"/>
    <mergeCell ref="B19:J19"/>
    <mergeCell ref="B1:E1"/>
    <mergeCell ref="B2:E2"/>
    <mergeCell ref="C9:K9"/>
    <mergeCell ref="C10:E10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9"/>
  <sheetViews>
    <sheetView topLeftCell="A7" zoomScale="90" zoomScaleNormal="90" workbookViewId="0">
      <selection activeCell="C13" sqref="C13"/>
    </sheetView>
  </sheetViews>
  <sheetFormatPr defaultColWidth="8.875" defaultRowHeight="16.149999999999999"/>
  <cols>
    <col min="1" max="1" width="8.875" style="1"/>
    <col min="2" max="2" width="8.5" style="1" customWidth="1"/>
    <col min="3" max="3" width="25.625" style="1" customWidth="1"/>
    <col min="4" max="4" width="40.875" style="1" customWidth="1"/>
    <col min="5" max="5" width="34.125" style="1" customWidth="1"/>
    <col min="6" max="6" width="8.625" style="1" customWidth="1"/>
    <col min="7" max="7" width="8.25" style="26" bestFit="1" customWidth="1"/>
    <col min="8" max="8" width="6.25" style="1" bestFit="1" customWidth="1"/>
    <col min="9" max="9" width="6.5" style="1" bestFit="1" customWidth="1"/>
    <col min="10" max="10" width="11.5" style="1" bestFit="1" customWidth="1"/>
    <col min="11" max="11" width="13.625" style="1" customWidth="1"/>
    <col min="12" max="12" width="18" style="1" customWidth="1"/>
    <col min="13" max="16384" width="8.875" style="1"/>
  </cols>
  <sheetData>
    <row r="1" spans="2:12" ht="27.75">
      <c r="B1" s="65" t="s">
        <v>28</v>
      </c>
      <c r="C1" s="65"/>
      <c r="D1" s="65"/>
      <c r="E1" s="65"/>
      <c r="F1" s="60"/>
      <c r="G1" s="60"/>
    </row>
    <row r="2" spans="2:12" ht="22.9">
      <c r="B2" s="66" t="s">
        <v>1</v>
      </c>
      <c r="C2" s="66"/>
      <c r="D2" s="66"/>
      <c r="E2" s="66"/>
      <c r="F2" s="61"/>
      <c r="G2" s="61"/>
      <c r="I2" s="2"/>
      <c r="J2" s="2"/>
      <c r="K2" s="2"/>
    </row>
    <row r="3" spans="2:12" ht="32.25">
      <c r="B3" s="3"/>
      <c r="C3" s="4" t="s">
        <v>2</v>
      </c>
      <c r="D3" s="39" t="s">
        <v>15</v>
      </c>
      <c r="E3" s="26"/>
      <c r="F3" s="26"/>
      <c r="H3" s="2"/>
      <c r="I3" s="2"/>
      <c r="J3" s="2"/>
      <c r="K3" s="2"/>
    </row>
    <row r="4" spans="2:12" ht="16.899999999999999">
      <c r="B4" s="55" t="s">
        <v>3</v>
      </c>
      <c r="C4" s="56" t="s">
        <v>4</v>
      </c>
      <c r="D4" s="56" t="s">
        <v>5</v>
      </c>
      <c r="E4" s="48" t="s">
        <v>22</v>
      </c>
      <c r="F4" s="57"/>
      <c r="H4" s="5"/>
      <c r="I4" s="2"/>
      <c r="J4" s="2"/>
      <c r="K4" s="2"/>
    </row>
    <row r="5" spans="2:12">
      <c r="B5" s="6">
        <v>1</v>
      </c>
      <c r="C5" s="7" t="str">
        <f>C11</f>
        <v>文献查找</v>
      </c>
      <c r="D5" s="8">
        <f>K14</f>
        <v>33600</v>
      </c>
      <c r="E5" s="27"/>
      <c r="F5" s="45"/>
      <c r="H5" s="9"/>
      <c r="I5" s="2"/>
      <c r="J5" s="2"/>
      <c r="K5" s="2"/>
    </row>
    <row r="6" spans="2:12">
      <c r="B6" s="6">
        <v>2</v>
      </c>
      <c r="C6" s="7" t="s">
        <v>13</v>
      </c>
      <c r="D6" s="10">
        <f>K16</f>
        <v>2016</v>
      </c>
      <c r="E6" s="28"/>
      <c r="F6" s="46"/>
      <c r="H6" s="2"/>
      <c r="I6" s="2"/>
      <c r="J6" s="2"/>
      <c r="K6" s="2"/>
    </row>
    <row r="7" spans="2:12">
      <c r="B7" s="11"/>
      <c r="C7" s="7" t="s">
        <v>0</v>
      </c>
      <c r="D7" s="12">
        <f>SUM(D5:D6)</f>
        <v>35616</v>
      </c>
      <c r="E7" s="29"/>
      <c r="F7" s="47"/>
      <c r="H7" s="2"/>
      <c r="I7" s="2"/>
      <c r="J7" s="2"/>
      <c r="K7" s="2"/>
    </row>
    <row r="8" spans="2:12">
      <c r="B8" s="13"/>
      <c r="C8" s="14"/>
      <c r="D8" s="14"/>
      <c r="E8" s="15"/>
      <c r="F8" s="15"/>
      <c r="H8" s="2"/>
      <c r="I8" s="2"/>
      <c r="J8" s="2"/>
      <c r="K8" s="2"/>
    </row>
    <row r="9" spans="2:12" ht="27.75">
      <c r="B9" s="13"/>
      <c r="C9" s="77" t="s">
        <v>14</v>
      </c>
      <c r="D9" s="77"/>
      <c r="E9" s="77"/>
      <c r="F9" s="77"/>
      <c r="G9" s="77"/>
      <c r="H9" s="77"/>
      <c r="I9" s="77"/>
      <c r="J9" s="77"/>
      <c r="K9" s="77"/>
    </row>
    <row r="10" spans="2:12" ht="39" customHeight="1">
      <c r="B10" s="48" t="s">
        <v>6</v>
      </c>
      <c r="C10" s="78" t="s">
        <v>7</v>
      </c>
      <c r="D10" s="79"/>
      <c r="E10" s="79"/>
      <c r="F10" s="62"/>
      <c r="G10" s="50" t="s">
        <v>24</v>
      </c>
      <c r="H10" s="51" t="s">
        <v>16</v>
      </c>
      <c r="I10" s="52" t="s">
        <v>17</v>
      </c>
      <c r="J10" s="53" t="s">
        <v>8</v>
      </c>
      <c r="K10" s="54" t="s">
        <v>9</v>
      </c>
    </row>
    <row r="11" spans="2:12" s="38" customFormat="1" ht="23.25" customHeight="1">
      <c r="B11" s="33">
        <v>1</v>
      </c>
      <c r="C11" s="34" t="s">
        <v>19</v>
      </c>
      <c r="D11" s="34"/>
      <c r="E11" s="34"/>
      <c r="F11" s="34"/>
      <c r="G11" s="35"/>
      <c r="H11" s="36"/>
      <c r="I11" s="36"/>
      <c r="J11" s="36"/>
      <c r="K11" s="37"/>
    </row>
    <row r="12" spans="2:12" ht="69.75" customHeight="1">
      <c r="B12" s="19" t="s">
        <v>18</v>
      </c>
      <c r="C12" s="31" t="s">
        <v>23</v>
      </c>
      <c r="D12" s="58" t="s">
        <v>33</v>
      </c>
      <c r="E12" s="44" t="s">
        <v>32</v>
      </c>
      <c r="F12" s="44" t="s">
        <v>26</v>
      </c>
      <c r="G12" s="44">
        <v>4</v>
      </c>
      <c r="H12" s="20">
        <v>10</v>
      </c>
      <c r="I12" s="21">
        <v>38</v>
      </c>
      <c r="J12" s="22">
        <v>20</v>
      </c>
      <c r="K12" s="22">
        <f>J12*H12*I12*G12</f>
        <v>30400</v>
      </c>
      <c r="L12" s="64" t="s">
        <v>21</v>
      </c>
    </row>
    <row r="13" spans="2:12" ht="69.75" customHeight="1">
      <c r="B13" s="19" t="s">
        <v>20</v>
      </c>
      <c r="C13" s="31" t="s">
        <v>25</v>
      </c>
      <c r="D13" s="59" t="s">
        <v>29</v>
      </c>
      <c r="E13" s="44" t="s">
        <v>34</v>
      </c>
      <c r="F13" s="44" t="s">
        <v>27</v>
      </c>
      <c r="G13" s="44">
        <v>4</v>
      </c>
      <c r="H13" s="20">
        <v>1</v>
      </c>
      <c r="I13" s="21">
        <v>2</v>
      </c>
      <c r="J13" s="22">
        <v>400</v>
      </c>
      <c r="K13" s="22">
        <f>J13*H13*I13*G13</f>
        <v>3200</v>
      </c>
      <c r="L13" s="64"/>
    </row>
    <row r="14" spans="2:12" ht="16.899999999999999">
      <c r="B14" s="75" t="s">
        <v>10</v>
      </c>
      <c r="C14" s="69"/>
      <c r="D14" s="69"/>
      <c r="E14" s="69"/>
      <c r="F14" s="69"/>
      <c r="G14" s="69"/>
      <c r="H14" s="69"/>
      <c r="I14" s="69"/>
      <c r="J14" s="76"/>
      <c r="K14" s="23">
        <f>SUM(K12:K13)</f>
        <v>33600</v>
      </c>
    </row>
    <row r="15" spans="2:12" ht="16.899999999999999">
      <c r="B15" s="16">
        <v>2</v>
      </c>
      <c r="C15" s="17" t="s">
        <v>13</v>
      </c>
      <c r="D15" s="17"/>
      <c r="E15" s="32">
        <v>0.06</v>
      </c>
      <c r="F15" s="32"/>
      <c r="G15" s="30"/>
      <c r="H15" s="18"/>
      <c r="I15" s="18"/>
      <c r="J15" s="18"/>
      <c r="K15" s="24"/>
    </row>
    <row r="16" spans="2:12" ht="16.899999999999999">
      <c r="B16" s="67" t="s">
        <v>11</v>
      </c>
      <c r="C16" s="68"/>
      <c r="D16" s="69"/>
      <c r="E16" s="68"/>
      <c r="F16" s="69"/>
      <c r="G16" s="69"/>
      <c r="H16" s="68"/>
      <c r="I16" s="68"/>
      <c r="J16" s="70"/>
      <c r="K16" s="23">
        <f>(K14)*E15</f>
        <v>2016</v>
      </c>
    </row>
    <row r="17" spans="2:11" ht="16.899999999999999">
      <c r="B17" s="71"/>
      <c r="C17" s="72"/>
      <c r="D17" s="73"/>
      <c r="E17" s="72"/>
      <c r="F17" s="73"/>
      <c r="G17" s="73"/>
      <c r="H17" s="72"/>
      <c r="I17" s="72"/>
      <c r="J17" s="72"/>
      <c r="K17" s="74"/>
    </row>
    <row r="18" spans="2:11" ht="16.899999999999999">
      <c r="B18" s="80" t="s">
        <v>12</v>
      </c>
      <c r="C18" s="80"/>
      <c r="D18" s="81"/>
      <c r="E18" s="80"/>
      <c r="F18" s="81"/>
      <c r="G18" s="81"/>
      <c r="H18" s="80"/>
      <c r="I18" s="80"/>
      <c r="J18" s="80"/>
      <c r="K18" s="25">
        <f>K14+K16</f>
        <v>35616</v>
      </c>
    </row>
    <row r="19" spans="2:11" ht="16.899999999999999">
      <c r="B19" s="80"/>
      <c r="C19" s="80"/>
      <c r="D19" s="81"/>
      <c r="E19" s="80"/>
      <c r="F19" s="81"/>
      <c r="G19" s="81"/>
      <c r="H19" s="80"/>
      <c r="I19" s="80"/>
      <c r="J19" s="80"/>
      <c r="K19" s="25"/>
    </row>
  </sheetData>
  <mergeCells count="10">
    <mergeCell ref="L12:L13"/>
    <mergeCell ref="B14:J14"/>
    <mergeCell ref="B16:J16"/>
    <mergeCell ref="B17:K17"/>
    <mergeCell ref="B18:J18"/>
    <mergeCell ref="B19:J19"/>
    <mergeCell ref="B1:E1"/>
    <mergeCell ref="B2:E2"/>
    <mergeCell ref="C9:K9"/>
    <mergeCell ref="C10:E10"/>
  </mergeCells>
  <phoneticPr fontId="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10月结算</vt:lpstr>
      <vt:lpstr>除胃肠领域报价</vt:lpstr>
      <vt:lpstr>胃肠领域报价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12384</cp:lastModifiedBy>
  <cp:lastPrinted>2019-06-06T07:38:50Z</cp:lastPrinted>
  <dcterms:created xsi:type="dcterms:W3CDTF">2014-02-12T08:04:12Z</dcterms:created>
  <dcterms:modified xsi:type="dcterms:W3CDTF">2020-11-24T09:54:23Z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