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zyy/Desktop/杨森/学会报价单/"/>
    </mc:Choice>
  </mc:AlternateContent>
  <xr:revisionPtr revIDLastSave="0" documentId="8_{57736BAA-DB59-DC4A-9D3D-03AB4D6C3F24}" xr6:coauthVersionLast="47" xr6:coauthVersionMax="47" xr10:uidLastSave="{00000000-0000-0000-0000-000000000000}"/>
  <bookViews>
    <workbookView xWindow="-36960" yWindow="-1960" windowWidth="34100" windowHeight="21080" tabRatio="773" xr2:uid="{00000000-000D-0000-FFFF-FFFF00000000}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21" l="1"/>
  <c r="I65" i="21" s="1"/>
  <c r="G66" i="21"/>
  <c r="I66" i="21" s="1"/>
  <c r="G67" i="21"/>
  <c r="I67" i="21" s="1"/>
  <c r="G39" i="21"/>
  <c r="I39" i="21" s="1"/>
  <c r="G40" i="21"/>
  <c r="I40" i="21" s="1"/>
  <c r="G5" i="21" l="1"/>
  <c r="I5" i="21" s="1"/>
  <c r="G30" i="21"/>
  <c r="I30" i="21" s="1"/>
  <c r="G86" i="21"/>
  <c r="I86" i="21" s="1"/>
  <c r="I87" i="21" s="1"/>
  <c r="G90" i="21"/>
  <c r="I90" i="21" s="1"/>
  <c r="G89" i="21"/>
  <c r="I89" i="21" s="1"/>
  <c r="G88" i="21"/>
  <c r="I88" i="21" s="1"/>
  <c r="G70" i="21"/>
  <c r="I70" i="21" s="1"/>
  <c r="G69" i="21"/>
  <c r="I69" i="21" s="1"/>
  <c r="G68" i="21"/>
  <c r="I68" i="21" s="1"/>
  <c r="G62" i="21" l="1"/>
  <c r="I62" i="21" s="1"/>
  <c r="G61" i="21"/>
  <c r="I61" i="21" s="1"/>
  <c r="G60" i="21"/>
  <c r="I60" i="21" s="1"/>
  <c r="G44" i="21"/>
  <c r="I44" i="21" s="1"/>
  <c r="G43" i="21"/>
  <c r="I43" i="21" s="1"/>
  <c r="G42" i="21"/>
  <c r="I42" i="21" s="1"/>
  <c r="G41" i="21"/>
  <c r="I41" i="21" s="1"/>
  <c r="G38" i="21"/>
  <c r="I38" i="21" s="1"/>
  <c r="G9" i="21"/>
  <c r="I9" i="21" s="1"/>
  <c r="G8" i="21"/>
  <c r="I8" i="21" s="1"/>
  <c r="G7" i="21"/>
  <c r="I7" i="21" s="1"/>
  <c r="G84" i="21" l="1"/>
  <c r="I84" i="21" s="1"/>
  <c r="G83" i="21"/>
  <c r="I83" i="21" s="1"/>
  <c r="G82" i="21"/>
  <c r="I82" i="21" s="1"/>
  <c r="G81" i="21"/>
  <c r="G80" i="21"/>
  <c r="I80" i="21" s="1"/>
  <c r="G79" i="21"/>
  <c r="I79" i="21" s="1"/>
  <c r="G78" i="21"/>
  <c r="I78" i="21" s="1"/>
  <c r="G77" i="21"/>
  <c r="G75" i="21"/>
  <c r="I75" i="21" s="1"/>
  <c r="G74" i="21"/>
  <c r="I74" i="21" s="1"/>
  <c r="G73" i="21"/>
  <c r="I73" i="21" s="1"/>
  <c r="G72" i="21"/>
  <c r="I72" i="21" s="1"/>
  <c r="G71" i="21"/>
  <c r="I71" i="21" s="1"/>
  <c r="G58" i="21"/>
  <c r="I58" i="21" s="1"/>
  <c r="G57" i="21"/>
  <c r="I57" i="21" s="1"/>
  <c r="G56" i="21"/>
  <c r="I56" i="21" s="1"/>
  <c r="G55" i="21"/>
  <c r="I55" i="21" s="1"/>
  <c r="G54" i="21"/>
  <c r="I54" i="21" s="1"/>
  <c r="G53" i="21"/>
  <c r="I53" i="21" s="1"/>
  <c r="G52" i="21"/>
  <c r="I52" i="21" s="1"/>
  <c r="G51" i="21"/>
  <c r="I51" i="21" s="1"/>
  <c r="G49" i="21"/>
  <c r="I49" i="21" s="1"/>
  <c r="G48" i="21"/>
  <c r="I48" i="21" s="1"/>
  <c r="G47" i="21"/>
  <c r="I47" i="21" s="1"/>
  <c r="G46" i="21"/>
  <c r="I46" i="21" s="1"/>
  <c r="G45" i="21"/>
  <c r="I45" i="21" s="1"/>
  <c r="G31" i="21"/>
  <c r="I31" i="21" s="1"/>
  <c r="G29" i="21"/>
  <c r="I29" i="21" s="1"/>
  <c r="G14" i="21"/>
  <c r="I14" i="21" s="1"/>
  <c r="G13" i="21"/>
  <c r="I13" i="21" s="1"/>
  <c r="G12" i="21"/>
  <c r="I12" i="21" s="1"/>
  <c r="G11" i="21"/>
  <c r="I11" i="21" s="1"/>
  <c r="G10" i="21"/>
  <c r="I10" i="21" s="1"/>
  <c r="I81" i="21" l="1"/>
  <c r="G91" i="21"/>
  <c r="I59" i="21"/>
  <c r="I76" i="21"/>
  <c r="G85" i="21"/>
  <c r="G87" i="21" s="1"/>
  <c r="I91" i="21"/>
  <c r="G76" i="21"/>
  <c r="I77" i="21"/>
  <c r="G59" i="21"/>
  <c r="G63" i="21"/>
  <c r="I63" i="21"/>
  <c r="I50" i="21"/>
  <c r="G50" i="21"/>
  <c r="I85" i="21" l="1"/>
  <c r="I92" i="21"/>
  <c r="I64" i="21"/>
  <c r="G4" i="21"/>
  <c r="I4" i="21" s="1"/>
  <c r="G25" i="21" l="1"/>
  <c r="I25" i="21" s="1"/>
  <c r="G21" i="21"/>
  <c r="I21" i="21" s="1"/>
  <c r="G20" i="21"/>
  <c r="I20" i="21" s="1"/>
  <c r="G35" i="21"/>
  <c r="I35" i="21" s="1"/>
  <c r="G34" i="21"/>
  <c r="I34" i="21" s="1"/>
  <c r="G33" i="21"/>
  <c r="I33" i="21" s="1"/>
  <c r="G28" i="21"/>
  <c r="I28" i="21" s="1"/>
  <c r="I32" i="21" s="1"/>
  <c r="G26" i="21"/>
  <c r="I26" i="21" s="1"/>
  <c r="G24" i="21"/>
  <c r="I24" i="21" s="1"/>
  <c r="G23" i="21"/>
  <c r="I23" i="21" s="1"/>
  <c r="G22" i="21"/>
  <c r="I22" i="21" s="1"/>
  <c r="G19" i="21"/>
  <c r="I19" i="21" s="1"/>
  <c r="G18" i="21"/>
  <c r="I18" i="21" s="1"/>
  <c r="G17" i="21"/>
  <c r="I17" i="21" s="1"/>
  <c r="G16" i="21"/>
  <c r="I16" i="21" s="1"/>
  <c r="G6" i="21"/>
  <c r="I6" i="21" s="1"/>
  <c r="G3" i="21"/>
  <c r="I3" i="21" s="1"/>
  <c r="I15" i="21" l="1"/>
  <c r="I27" i="21"/>
  <c r="I36" i="21"/>
  <c r="G15" i="21"/>
  <c r="G27" i="21"/>
  <c r="G36" i="21"/>
  <c r="G32" i="21"/>
  <c r="I37" i="21" l="1"/>
  <c r="I93" i="21" s="1"/>
  <c r="I94" i="21" l="1"/>
</calcChain>
</file>

<file path=xl/sharedStrings.xml><?xml version="1.0" encoding="utf-8"?>
<sst xmlns="http://schemas.openxmlformats.org/spreadsheetml/2006/main" count="206" uniqueCount="86">
  <si>
    <t>大类</t>
  </si>
  <si>
    <t>项目</t>
  </si>
  <si>
    <t>说明</t>
  </si>
  <si>
    <t>单位</t>
  </si>
  <si>
    <t>单价</t>
  </si>
  <si>
    <t>单场金额</t>
  </si>
  <si>
    <t>场次</t>
  </si>
  <si>
    <t>金额</t>
  </si>
  <si>
    <t>场</t>
  </si>
  <si>
    <t>会议日程海报设计，每期内容（主题、时间、嘉宾照片及介绍）</t>
  </si>
  <si>
    <t>讲台贴、嘉宾台卡等小件</t>
  </si>
  <si>
    <t>张</t>
  </si>
  <si>
    <t>个</t>
  </si>
  <si>
    <t>台</t>
  </si>
  <si>
    <t>次</t>
  </si>
  <si>
    <t>高性能电脑</t>
  </si>
  <si>
    <t>高清视频采集卡</t>
  </si>
  <si>
    <t>专业声卡</t>
  </si>
  <si>
    <t>移动备份网络包流量</t>
  </si>
  <si>
    <t>个</t>
    <phoneticPr fontId="12" type="noConversion"/>
  </si>
  <si>
    <t>次</t>
    <phoneticPr fontId="12" type="noConversion"/>
  </si>
  <si>
    <t>直播工程师</t>
  </si>
  <si>
    <t xml:space="preserve">人 </t>
    <phoneticPr fontId="12" type="noConversion"/>
  </si>
  <si>
    <t>摄像师</t>
  </si>
  <si>
    <t>高清摄像机</t>
  </si>
  <si>
    <t>视频直播平台</t>
  </si>
  <si>
    <t>直播平台1000方内</t>
  </si>
  <si>
    <t>照片直播平台</t>
  </si>
  <si>
    <t>云相册含存储</t>
  </si>
  <si>
    <t>高清单反+镜头+闪光灯</t>
  </si>
  <si>
    <t>摄影师</t>
  </si>
  <si>
    <t>套</t>
    <phoneticPr fontId="12" type="noConversion"/>
  </si>
  <si>
    <t>数量</t>
    <phoneticPr fontId="12" type="noConversion"/>
  </si>
  <si>
    <t>页</t>
    <phoneticPr fontId="12" type="noConversion"/>
  </si>
  <si>
    <t>人/天</t>
    <phoneticPr fontId="12" type="noConversion"/>
  </si>
  <si>
    <t>直播人员</t>
    <phoneticPr fontId="12" type="noConversion"/>
  </si>
  <si>
    <t>云摄影</t>
    <phoneticPr fontId="12" type="noConversion"/>
  </si>
  <si>
    <t>场租</t>
    <phoneticPr fontId="12" type="noConversion"/>
  </si>
  <si>
    <t>住宿</t>
    <phoneticPr fontId="12" type="noConversion"/>
  </si>
  <si>
    <t>篇</t>
    <phoneticPr fontId="12" type="noConversion"/>
  </si>
  <si>
    <t>间</t>
    <phoneticPr fontId="12" type="noConversion"/>
  </si>
  <si>
    <t>第三项小计</t>
    <phoneticPr fontId="12" type="noConversion"/>
  </si>
  <si>
    <t>第四项小计</t>
    <phoneticPr fontId="12" type="noConversion"/>
  </si>
  <si>
    <t>浙江启动会共计（不含税）</t>
    <phoneticPr fontId="12" type="noConversion"/>
  </si>
  <si>
    <t>医学服务</t>
  </si>
  <si>
    <t>直播设备</t>
    <phoneticPr fontId="12" type="noConversion"/>
  </si>
  <si>
    <t>会务</t>
    <phoneticPr fontId="12" type="noConversion"/>
  </si>
  <si>
    <t>项目执行</t>
    <phoneticPr fontId="12" type="noConversion"/>
  </si>
  <si>
    <t>浙江省启动会</t>
    <phoneticPr fontId="12" type="noConversion"/>
  </si>
  <si>
    <t>上海系列会</t>
    <phoneticPr fontId="12" type="noConversion"/>
  </si>
  <si>
    <t>讲台贴、嘉宾台卡等小件</t>
    <phoneticPr fontId="12" type="noConversion"/>
  </si>
  <si>
    <t>第二项小计</t>
    <phoneticPr fontId="12" type="noConversion"/>
  </si>
  <si>
    <t>第三项 项目经理 小计</t>
    <phoneticPr fontId="12" type="noConversion"/>
  </si>
  <si>
    <t>系列会共计（不含税）</t>
    <phoneticPr fontId="12" type="noConversion"/>
  </si>
  <si>
    <t>上海系列会共计（不含税）</t>
    <phoneticPr fontId="12" type="noConversion"/>
  </si>
  <si>
    <t>区域系列会</t>
    <phoneticPr fontId="12" type="noConversion"/>
  </si>
  <si>
    <t>小计</t>
    <phoneticPr fontId="12" type="noConversion"/>
  </si>
  <si>
    <t>总计含税（6%）</t>
    <phoneticPr fontId="12" type="noConversion"/>
  </si>
  <si>
    <t>背景板，桁架喷绘5000*3000mm</t>
    <phoneticPr fontId="12" type="noConversion"/>
  </si>
  <si>
    <t>日程单页，放置在会议现场桌面供参会人员查阅，铜版纸A4尺寸</t>
    <phoneticPr fontId="12" type="noConversion"/>
  </si>
  <si>
    <t>讲台贴，KT板写真</t>
    <phoneticPr fontId="12" type="noConversion"/>
  </si>
  <si>
    <t>嘉宾台卡，主席、讲者等姓名展示，铜版纸A4尺寸</t>
    <phoneticPr fontId="12" type="noConversion"/>
  </si>
  <si>
    <t>项目经理，1人12天</t>
    <phoneticPr fontId="12" type="noConversion"/>
  </si>
  <si>
    <t>现场执行人员，4人2天</t>
    <phoneticPr fontId="12" type="noConversion"/>
  </si>
  <si>
    <t>项目支持文件进行整理、分类、归档、总结1,人3天</t>
    <phoneticPr fontId="12" type="noConversion"/>
  </si>
  <si>
    <t>设计服务</t>
    <phoneticPr fontId="12" type="noConversion"/>
  </si>
  <si>
    <t>物料制作</t>
    <phoneticPr fontId="12" type="noConversion"/>
  </si>
  <si>
    <t>项目经理，1人6天</t>
    <phoneticPr fontId="12" type="noConversion"/>
  </si>
  <si>
    <t>现场执行人员，2人2天</t>
    <phoneticPr fontId="12" type="noConversion"/>
  </si>
  <si>
    <t>项目支持文件进行整理、分类、归档、总结1,人2天</t>
    <phoneticPr fontId="12" type="noConversion"/>
  </si>
  <si>
    <t>日程展架、指示展架</t>
    <phoneticPr fontId="12" type="noConversion"/>
  </si>
  <si>
    <t>第一项小计</t>
    <phoneticPr fontId="12" type="noConversion"/>
  </si>
  <si>
    <t>展架，展架1200*2000mm</t>
    <phoneticPr fontId="12" type="noConversion"/>
  </si>
  <si>
    <t>人</t>
    <phoneticPr fontId="12" type="noConversion"/>
  </si>
  <si>
    <t>辅助讲课医生进行课件内容编辑，共计2个ppt，合计医学内容45页</t>
    <phoneticPr fontId="12" type="noConversion"/>
  </si>
  <si>
    <t>文献检索</t>
    <phoneticPr fontId="12" type="noConversion"/>
  </si>
  <si>
    <t>启动会kv设计</t>
    <phoneticPr fontId="12" type="noConversion"/>
  </si>
  <si>
    <t>系列会kv设计</t>
    <phoneticPr fontId="12" type="noConversion"/>
  </si>
  <si>
    <t>幻灯片美化图文格式，共计2个ppt，合计医学内容45页</t>
    <phoneticPr fontId="12" type="noConversion"/>
  </si>
  <si>
    <t>辅助讲课医生进行课件内容编辑，共计2个ppt，合计医学内容40页</t>
    <phoneticPr fontId="12" type="noConversion"/>
  </si>
  <si>
    <t>幻灯片美化图文格式，共计2个ppt，合计医学内容40页</t>
    <phoneticPr fontId="12" type="noConversion"/>
  </si>
  <si>
    <t>辅助讲课医生进行课件内容编辑，共计1个ppt，合计医学内容20页</t>
    <phoneticPr fontId="12" type="noConversion"/>
  </si>
  <si>
    <t>幻灯片美化图文格式，共计1个ppt，合计医学内容20页</t>
    <phoneticPr fontId="12" type="noConversion"/>
  </si>
  <si>
    <t>精神健康多学科诊疗基层促进项目报价单</t>
    <phoneticPr fontId="12" type="noConversion"/>
  </si>
  <si>
    <t>用餐</t>
    <phoneticPr fontId="12" type="noConversion"/>
  </si>
  <si>
    <t>商务简餐（会议前一天到住宿专家）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</si>
</sst>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;&quot;￥&quot;\-#,##0.00"/>
    <numFmt numFmtId="177" formatCode="_ * #,##0.00_ ;_ * \-#,##0.00_ ;_ * &quot;-&quot;??_ ;_ @_ "/>
    <numFmt numFmtId="178" formatCode="_([$¥-804]* #,##0.00_);_([$¥-804]* \(#,##0.00\);_([$¥-804]* &quot;-&quot;??_);_(@_)"/>
    <numFmt numFmtId="179" formatCode="\¥#,##0.00_);[Red]\(\¥#,##0.00\)"/>
    <numFmt numFmtId="180" formatCode="0_ "/>
  </numFmts>
  <fonts count="15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3">
    <xf numFmtId="0" fontId="0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178" fontId="10" fillId="0" borderId="0"/>
    <xf numFmtId="0" fontId="11" fillId="0" borderId="0"/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6" applyFont="1">
      <alignment vertical="center"/>
    </xf>
    <xf numFmtId="0" fontId="2" fillId="2" borderId="1" xfId="6" applyFont="1" applyFill="1" applyBorder="1" applyAlignment="1">
      <alignment horizontal="center" vertical="center" wrapText="1"/>
    </xf>
    <xf numFmtId="179" fontId="2" fillId="2" borderId="1" xfId="6" applyNumberFormat="1" applyFont="1" applyFill="1" applyBorder="1" applyAlignment="1">
      <alignment horizontal="center" vertical="center" wrapText="1"/>
    </xf>
    <xf numFmtId="9" fontId="2" fillId="2" borderId="1" xfId="6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/>
    </xf>
    <xf numFmtId="179" fontId="4" fillId="0" borderId="1" xfId="6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80" fontId="4" fillId="0" borderId="1" xfId="1" applyNumberFormat="1" applyFont="1" applyFill="1" applyBorder="1" applyAlignment="1">
      <alignment vertical="center"/>
    </xf>
    <xf numFmtId="179" fontId="5" fillId="4" borderId="1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6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5" fillId="4" borderId="5" xfId="3" applyNumberFormat="1" applyFont="1" applyFill="1" applyBorder="1" applyAlignment="1">
      <alignment vertical="center" wrapText="1"/>
    </xf>
    <xf numFmtId="49" fontId="5" fillId="4" borderId="6" xfId="3" applyNumberFormat="1" applyFont="1" applyFill="1" applyBorder="1" applyAlignment="1">
      <alignment vertical="center" wrapText="1"/>
    </xf>
    <xf numFmtId="49" fontId="5" fillId="4" borderId="7" xfId="3" applyNumberFormat="1" applyFont="1" applyFill="1" applyBorder="1" applyAlignment="1">
      <alignment vertical="center" wrapText="1"/>
    </xf>
    <xf numFmtId="179" fontId="4" fillId="0" borderId="2" xfId="6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49" fontId="5" fillId="5" borderId="5" xfId="3" applyNumberFormat="1" applyFont="1" applyFill="1" applyBorder="1" applyAlignment="1">
      <alignment vertical="center" wrapText="1"/>
    </xf>
    <xf numFmtId="179" fontId="4" fillId="0" borderId="1" xfId="4" applyNumberFormat="1" applyFont="1" applyBorder="1" applyAlignment="1" applyProtection="1">
      <alignment horizontal="center" vertical="center" wrapText="1"/>
      <protection locked="0"/>
    </xf>
    <xf numFmtId="49" fontId="5" fillId="5" borderId="6" xfId="3" applyNumberFormat="1" applyFont="1" applyFill="1" applyBorder="1" applyAlignment="1">
      <alignment vertical="center" wrapText="1"/>
    </xf>
    <xf numFmtId="49" fontId="5" fillId="5" borderId="7" xfId="3" applyNumberFormat="1" applyFont="1" applyFill="1" applyBorder="1" applyAlignment="1">
      <alignment vertical="center" wrapText="1"/>
    </xf>
    <xf numFmtId="179" fontId="5" fillId="5" borderId="1" xfId="6" applyNumberFormat="1" applyFont="1" applyFill="1" applyBorder="1" applyAlignment="1">
      <alignment horizontal="center" vertical="center" wrapText="1"/>
    </xf>
    <xf numFmtId="49" fontId="5" fillId="5" borderId="1" xfId="3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0" xfId="3" applyFont="1">
      <alignment vertical="center"/>
    </xf>
    <xf numFmtId="49" fontId="5" fillId="5" borderId="7" xfId="3" applyNumberFormat="1" applyFont="1" applyFill="1" applyBorder="1" applyAlignment="1">
      <alignment horizontal="center" vertical="center" wrapText="1"/>
    </xf>
    <xf numFmtId="176" fontId="3" fillId="6" borderId="7" xfId="6" applyNumberFormat="1" applyFont="1" applyFill="1" applyBorder="1" applyAlignment="1">
      <alignment horizontal="center" vertical="center" wrapText="1"/>
    </xf>
    <xf numFmtId="176" fontId="3" fillId="6" borderId="11" xfId="6" applyNumberFormat="1" applyFont="1" applyFill="1" applyBorder="1" applyAlignment="1">
      <alignment horizontal="center" vertical="center" wrapText="1"/>
    </xf>
    <xf numFmtId="179" fontId="1" fillId="0" borderId="13" xfId="6" applyNumberFormat="1" applyFont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1" fillId="0" borderId="0" xfId="6" applyFont="1" applyAlignment="1">
      <alignment horizontal="left" vertical="center"/>
    </xf>
    <xf numFmtId="179" fontId="1" fillId="0" borderId="0" xfId="6" applyNumberFormat="1" applyFont="1" applyAlignment="1">
      <alignment horizontal="center" vertical="center"/>
    </xf>
    <xf numFmtId="9" fontId="1" fillId="0" borderId="0" xfId="6" applyNumberFormat="1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6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6" applyFont="1" applyBorder="1" applyAlignment="1">
      <alignment horizontal="left" vertical="center" wrapText="1"/>
    </xf>
    <xf numFmtId="0" fontId="4" fillId="0" borderId="3" xfId="6" applyFont="1" applyBorder="1" applyAlignment="1">
      <alignment horizontal="left" vertical="center" wrapText="1"/>
    </xf>
    <xf numFmtId="0" fontId="4" fillId="0" borderId="4" xfId="6" applyFont="1" applyBorder="1" applyAlignment="1">
      <alignment horizontal="left" vertical="center" wrapText="1"/>
    </xf>
    <xf numFmtId="0" fontId="3" fillId="6" borderId="14" xfId="6" applyFont="1" applyFill="1" applyBorder="1" applyAlignment="1">
      <alignment horizontal="right" vertical="center" wrapText="1"/>
    </xf>
    <xf numFmtId="0" fontId="3" fillId="6" borderId="10" xfId="6" applyFont="1" applyFill="1" applyBorder="1" applyAlignment="1">
      <alignment horizontal="right" vertical="center" wrapText="1"/>
    </xf>
    <xf numFmtId="0" fontId="3" fillId="6" borderId="11" xfId="6" applyFont="1" applyFill="1" applyBorder="1" applyAlignment="1">
      <alignment horizontal="right" vertical="center" wrapText="1"/>
    </xf>
    <xf numFmtId="0" fontId="3" fillId="6" borderId="8" xfId="6" applyFont="1" applyFill="1" applyBorder="1" applyAlignment="1">
      <alignment horizontal="right" vertical="center" wrapText="1"/>
    </xf>
    <xf numFmtId="0" fontId="3" fillId="6" borderId="6" xfId="6" applyFont="1" applyFill="1" applyBorder="1" applyAlignment="1">
      <alignment horizontal="right" vertical="center" wrapText="1"/>
    </xf>
    <xf numFmtId="0" fontId="3" fillId="6" borderId="7" xfId="6" applyFont="1" applyFill="1" applyBorder="1" applyAlignment="1">
      <alignment horizontal="right" vertical="center" wrapText="1"/>
    </xf>
    <xf numFmtId="0" fontId="1" fillId="0" borderId="11" xfId="6" applyFont="1" applyBorder="1" applyAlignment="1">
      <alignment horizontal="center" vertical="center"/>
    </xf>
    <xf numFmtId="0" fontId="1" fillId="0" borderId="9" xfId="6" applyFont="1" applyBorder="1" applyAlignment="1">
      <alignment horizontal="center" vertical="center"/>
    </xf>
    <xf numFmtId="0" fontId="1" fillId="0" borderId="12" xfId="6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1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/>
    </xf>
    <xf numFmtId="0" fontId="14" fillId="0" borderId="5" xfId="6" applyFont="1" applyBorder="1" applyAlignment="1" applyProtection="1">
      <alignment horizontal="center" vertical="center" wrapText="1"/>
      <protection locked="0"/>
    </xf>
    <xf numFmtId="0" fontId="14" fillId="0" borderId="6" xfId="6" applyFont="1" applyBorder="1" applyAlignment="1" applyProtection="1">
      <alignment horizontal="center" vertical="center" wrapText="1"/>
      <protection locked="0"/>
    </xf>
    <xf numFmtId="0" fontId="14" fillId="0" borderId="7" xfId="6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</cellXfs>
  <cellStyles count="13">
    <cellStyle name="Comma 2" xfId="2" xr:uid="{00000000-0005-0000-0000-000031000000}"/>
    <cellStyle name="Normal 2" xfId="3" xr:uid="{00000000-0005-0000-0000-000032000000}"/>
    <cellStyle name="Normal_Sheet1" xfId="4" xr:uid="{00000000-0005-0000-0000-000033000000}"/>
    <cellStyle name="Percent 2" xfId="5" xr:uid="{00000000-0005-0000-0000-000034000000}"/>
    <cellStyle name="常规" xfId="0" builtinId="0"/>
    <cellStyle name="常规 2" xfId="6" xr:uid="{00000000-0005-0000-0000-000035000000}"/>
    <cellStyle name="常规 2 2" xfId="7" xr:uid="{00000000-0005-0000-0000-000036000000}"/>
    <cellStyle name="常规 3" xfId="8" xr:uid="{00000000-0005-0000-0000-000037000000}"/>
    <cellStyle name="常规 4 2" xfId="9" xr:uid="{00000000-0005-0000-0000-000038000000}"/>
    <cellStyle name="常规 7" xfId="10" xr:uid="{00000000-0005-0000-0000-000039000000}"/>
    <cellStyle name="千位分隔" xfId="1" builtinId="3"/>
    <cellStyle name="千位分隔 2" xfId="11" xr:uid="{00000000-0005-0000-0000-00003A000000}"/>
    <cellStyle name="千位分隔 4" xfId="12" xr:uid="{00000000-0005-0000-0000-00003B000000}"/>
  </cellStyles>
  <dxfs count="0"/>
  <tableStyles count="0" defaultTableStyle="TableStyleMedium9" defaultPivotStyle="PivotStyleLight16"/>
  <colors>
    <mruColors>
      <color rgb="FFFFA7A5"/>
      <color rgb="FFFFD7D2"/>
      <color rgb="FFF2F2F2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D94"/>
  <sheetViews>
    <sheetView tabSelected="1" zoomScaleNormal="100" workbookViewId="0">
      <selection activeCell="I99" sqref="I98:I99"/>
    </sheetView>
  </sheetViews>
  <sheetFormatPr baseColWidth="10" defaultColWidth="9.6640625" defaultRowHeight="16"/>
  <cols>
    <col min="1" max="1" width="13.83203125" style="1" customWidth="1"/>
    <col min="2" max="2" width="18.5" style="43" customWidth="1"/>
    <col min="3" max="3" width="62.5" style="1" customWidth="1"/>
    <col min="4" max="4" width="9" style="42" customWidth="1"/>
    <col min="5" max="5" width="8.5" style="42" customWidth="1"/>
    <col min="6" max="6" width="17.33203125" style="44" customWidth="1"/>
    <col min="7" max="7" width="19" style="45" customWidth="1"/>
    <col min="8" max="8" width="10.6640625" style="45" customWidth="1"/>
    <col min="9" max="9" width="17.1640625" style="44" customWidth="1"/>
    <col min="10" max="16384" width="9.6640625" style="1"/>
  </cols>
  <sheetData>
    <row r="1" spans="1:9" ht="54" customHeight="1">
      <c r="A1" s="74" t="s">
        <v>83</v>
      </c>
      <c r="B1" s="75"/>
      <c r="C1" s="75"/>
      <c r="D1" s="75"/>
      <c r="E1" s="75"/>
      <c r="F1" s="75"/>
      <c r="G1" s="75"/>
      <c r="H1" s="75"/>
      <c r="I1" s="76"/>
    </row>
    <row r="2" spans="1:9" ht="17">
      <c r="A2" s="2" t="s">
        <v>0</v>
      </c>
      <c r="B2" s="2" t="s">
        <v>1</v>
      </c>
      <c r="C2" s="2" t="s">
        <v>2</v>
      </c>
      <c r="D2" s="2" t="s">
        <v>32</v>
      </c>
      <c r="E2" s="2" t="s">
        <v>3</v>
      </c>
      <c r="F2" s="3" t="s">
        <v>4</v>
      </c>
      <c r="G2" s="4" t="s">
        <v>5</v>
      </c>
      <c r="H2" s="4" t="s">
        <v>6</v>
      </c>
      <c r="I2" s="3" t="s">
        <v>7</v>
      </c>
    </row>
    <row r="3" spans="1:9" ht="22" customHeight="1">
      <c r="A3" s="71" t="s">
        <v>48</v>
      </c>
      <c r="B3" s="65" t="s">
        <v>44</v>
      </c>
      <c r="C3" s="8" t="s">
        <v>74</v>
      </c>
      <c r="D3" s="5">
        <v>45</v>
      </c>
      <c r="E3" s="6" t="s">
        <v>33</v>
      </c>
      <c r="F3" s="7">
        <v>600</v>
      </c>
      <c r="G3" s="7">
        <f t="shared" ref="G3:G14" si="0">D3*F3</f>
        <v>27000</v>
      </c>
      <c r="H3" s="5">
        <v>1</v>
      </c>
      <c r="I3" s="7">
        <f t="shared" ref="I3:I14" si="1">G3*H3</f>
        <v>27000</v>
      </c>
    </row>
    <row r="4" spans="1:9" ht="17">
      <c r="A4" s="72"/>
      <c r="B4" s="66"/>
      <c r="C4" s="22" t="s">
        <v>78</v>
      </c>
      <c r="D4" s="5">
        <v>45</v>
      </c>
      <c r="E4" s="5" t="s">
        <v>33</v>
      </c>
      <c r="F4" s="7">
        <v>150</v>
      </c>
      <c r="G4" s="7">
        <f t="shared" si="0"/>
        <v>6750</v>
      </c>
      <c r="H4" s="5">
        <v>1</v>
      </c>
      <c r="I4" s="7">
        <f t="shared" si="1"/>
        <v>6750</v>
      </c>
    </row>
    <row r="5" spans="1:9" ht="17">
      <c r="A5" s="72"/>
      <c r="B5" s="66"/>
      <c r="C5" s="22" t="s">
        <v>75</v>
      </c>
      <c r="D5" s="21">
        <v>20</v>
      </c>
      <c r="E5" s="21" t="s">
        <v>39</v>
      </c>
      <c r="F5" s="7">
        <v>30</v>
      </c>
      <c r="G5" s="7">
        <f t="shared" si="0"/>
        <v>600</v>
      </c>
      <c r="H5" s="5">
        <v>1</v>
      </c>
      <c r="I5" s="7">
        <f t="shared" si="1"/>
        <v>600</v>
      </c>
    </row>
    <row r="6" spans="1:9" ht="24" customHeight="1">
      <c r="A6" s="72"/>
      <c r="B6" s="70" t="s">
        <v>65</v>
      </c>
      <c r="C6" s="10" t="s">
        <v>76</v>
      </c>
      <c r="D6" s="21">
        <v>1</v>
      </c>
      <c r="E6" s="21" t="s">
        <v>8</v>
      </c>
      <c r="F6" s="26">
        <v>3000</v>
      </c>
      <c r="G6" s="26">
        <f t="shared" si="0"/>
        <v>3000</v>
      </c>
      <c r="H6" s="21">
        <v>1</v>
      </c>
      <c r="I6" s="26">
        <f t="shared" si="1"/>
        <v>3000</v>
      </c>
    </row>
    <row r="7" spans="1:9" ht="17">
      <c r="A7" s="72"/>
      <c r="B7" s="70"/>
      <c r="C7" s="10" t="s">
        <v>70</v>
      </c>
      <c r="D7" s="21">
        <v>1</v>
      </c>
      <c r="E7" s="21" t="s">
        <v>8</v>
      </c>
      <c r="F7" s="26">
        <v>1000</v>
      </c>
      <c r="G7" s="26">
        <f t="shared" si="0"/>
        <v>1000</v>
      </c>
      <c r="H7" s="21">
        <v>1</v>
      </c>
      <c r="I7" s="26">
        <f t="shared" si="1"/>
        <v>1000</v>
      </c>
    </row>
    <row r="8" spans="1:9" ht="17">
      <c r="A8" s="72"/>
      <c r="B8" s="70"/>
      <c r="C8" s="8" t="s">
        <v>9</v>
      </c>
      <c r="D8" s="21">
        <v>1</v>
      </c>
      <c r="E8" s="21" t="s">
        <v>8</v>
      </c>
      <c r="F8" s="26">
        <v>1000</v>
      </c>
      <c r="G8" s="26">
        <f t="shared" si="0"/>
        <v>1000</v>
      </c>
      <c r="H8" s="21">
        <v>1</v>
      </c>
      <c r="I8" s="26">
        <f t="shared" si="1"/>
        <v>1000</v>
      </c>
    </row>
    <row r="9" spans="1:9" ht="16" customHeight="1">
      <c r="A9" s="72"/>
      <c r="B9" s="70"/>
      <c r="C9" s="10" t="s">
        <v>10</v>
      </c>
      <c r="D9" s="21">
        <v>1</v>
      </c>
      <c r="E9" s="21" t="s">
        <v>8</v>
      </c>
      <c r="F9" s="26">
        <v>800</v>
      </c>
      <c r="G9" s="26">
        <f t="shared" si="0"/>
        <v>800</v>
      </c>
      <c r="H9" s="21">
        <v>1</v>
      </c>
      <c r="I9" s="26">
        <f t="shared" si="1"/>
        <v>800</v>
      </c>
    </row>
    <row r="10" spans="1:9" ht="16" customHeight="1">
      <c r="A10" s="72"/>
      <c r="B10" s="46" t="s">
        <v>66</v>
      </c>
      <c r="C10" s="9" t="s">
        <v>58</v>
      </c>
      <c r="D10" s="12">
        <v>1</v>
      </c>
      <c r="E10" s="12" t="s">
        <v>11</v>
      </c>
      <c r="F10" s="30">
        <v>1600</v>
      </c>
      <c r="G10" s="7">
        <f t="shared" si="0"/>
        <v>1600</v>
      </c>
      <c r="H10" s="5">
        <v>1</v>
      </c>
      <c r="I10" s="7">
        <f t="shared" si="1"/>
        <v>1600</v>
      </c>
    </row>
    <row r="11" spans="1:9" ht="16" customHeight="1">
      <c r="A11" s="72"/>
      <c r="B11" s="47"/>
      <c r="C11" s="9" t="s">
        <v>72</v>
      </c>
      <c r="D11" s="12">
        <v>3</v>
      </c>
      <c r="E11" s="12" t="s">
        <v>12</v>
      </c>
      <c r="F11" s="30">
        <v>140</v>
      </c>
      <c r="G11" s="7">
        <f t="shared" si="0"/>
        <v>420</v>
      </c>
      <c r="H11" s="5">
        <v>1</v>
      </c>
      <c r="I11" s="7">
        <f t="shared" si="1"/>
        <v>420</v>
      </c>
    </row>
    <row r="12" spans="1:9" ht="16" customHeight="1">
      <c r="A12" s="72"/>
      <c r="B12" s="47"/>
      <c r="C12" s="9" t="s">
        <v>59</v>
      </c>
      <c r="D12" s="12">
        <v>110</v>
      </c>
      <c r="E12" s="12" t="s">
        <v>11</v>
      </c>
      <c r="F12" s="30">
        <v>5</v>
      </c>
      <c r="G12" s="7">
        <f t="shared" si="0"/>
        <v>550</v>
      </c>
      <c r="H12" s="5">
        <v>1</v>
      </c>
      <c r="I12" s="7">
        <f t="shared" si="1"/>
        <v>550</v>
      </c>
    </row>
    <row r="13" spans="1:9" ht="16" customHeight="1">
      <c r="A13" s="72"/>
      <c r="B13" s="47"/>
      <c r="C13" s="9" t="s">
        <v>60</v>
      </c>
      <c r="D13" s="12">
        <v>1</v>
      </c>
      <c r="E13" s="12" t="s">
        <v>11</v>
      </c>
      <c r="F13" s="30">
        <v>140</v>
      </c>
      <c r="G13" s="7">
        <f t="shared" si="0"/>
        <v>140</v>
      </c>
      <c r="H13" s="5">
        <v>1</v>
      </c>
      <c r="I13" s="7">
        <f t="shared" si="1"/>
        <v>140</v>
      </c>
    </row>
    <row r="14" spans="1:9" ht="16" customHeight="1">
      <c r="A14" s="72"/>
      <c r="B14" s="48"/>
      <c r="C14" s="13" t="s">
        <v>61</v>
      </c>
      <c r="D14" s="19">
        <v>41</v>
      </c>
      <c r="E14" s="12" t="s">
        <v>11</v>
      </c>
      <c r="F14" s="30">
        <v>8</v>
      </c>
      <c r="G14" s="7">
        <f t="shared" si="0"/>
        <v>328</v>
      </c>
      <c r="H14" s="5">
        <v>1</v>
      </c>
      <c r="I14" s="7">
        <f t="shared" si="1"/>
        <v>328</v>
      </c>
    </row>
    <row r="15" spans="1:9" ht="17" customHeight="1">
      <c r="A15" s="72"/>
      <c r="B15" s="23" t="s">
        <v>71</v>
      </c>
      <c r="C15" s="24"/>
      <c r="D15" s="24"/>
      <c r="E15" s="24"/>
      <c r="F15" s="25"/>
      <c r="G15" s="11">
        <f>SUM(G3:G9)</f>
        <v>40150</v>
      </c>
      <c r="H15" s="16"/>
      <c r="I15" s="11">
        <f>SUM(I3:I14)</f>
        <v>43188</v>
      </c>
    </row>
    <row r="16" spans="1:9" ht="17">
      <c r="A16" s="72"/>
      <c r="B16" s="50" t="s">
        <v>45</v>
      </c>
      <c r="C16" s="17" t="s">
        <v>15</v>
      </c>
      <c r="D16" s="19">
        <v>3</v>
      </c>
      <c r="E16" s="12" t="s">
        <v>13</v>
      </c>
      <c r="F16" s="30">
        <v>300</v>
      </c>
      <c r="G16" s="7">
        <f t="shared" ref="G16:G26" si="2">D16*F16</f>
        <v>900</v>
      </c>
      <c r="H16" s="5">
        <v>1</v>
      </c>
      <c r="I16" s="7">
        <f t="shared" ref="I16:I26" si="3">G16*H16</f>
        <v>900</v>
      </c>
    </row>
    <row r="17" spans="1:9" ht="17">
      <c r="A17" s="72"/>
      <c r="B17" s="51"/>
      <c r="C17" s="17" t="s">
        <v>16</v>
      </c>
      <c r="D17" s="19">
        <v>2</v>
      </c>
      <c r="E17" s="12" t="s">
        <v>19</v>
      </c>
      <c r="F17" s="30">
        <v>225</v>
      </c>
      <c r="G17" s="7">
        <f t="shared" si="2"/>
        <v>450</v>
      </c>
      <c r="H17" s="5">
        <v>1</v>
      </c>
      <c r="I17" s="7">
        <f t="shared" si="3"/>
        <v>450</v>
      </c>
    </row>
    <row r="18" spans="1:9" ht="17">
      <c r="A18" s="72"/>
      <c r="B18" s="51"/>
      <c r="C18" s="17" t="s">
        <v>17</v>
      </c>
      <c r="D18" s="19">
        <v>1</v>
      </c>
      <c r="E18" s="12" t="s">
        <v>19</v>
      </c>
      <c r="F18" s="30">
        <v>150</v>
      </c>
      <c r="G18" s="7">
        <f t="shared" si="2"/>
        <v>150</v>
      </c>
      <c r="H18" s="5">
        <v>1</v>
      </c>
      <c r="I18" s="7">
        <f t="shared" si="3"/>
        <v>150</v>
      </c>
    </row>
    <row r="19" spans="1:9" ht="17">
      <c r="A19" s="72"/>
      <c r="B19" s="51"/>
      <c r="C19" s="17" t="s">
        <v>18</v>
      </c>
      <c r="D19" s="19">
        <v>1</v>
      </c>
      <c r="E19" s="12" t="s">
        <v>20</v>
      </c>
      <c r="F19" s="30">
        <v>225</v>
      </c>
      <c r="G19" s="7">
        <f t="shared" si="2"/>
        <v>225</v>
      </c>
      <c r="H19" s="5">
        <v>1</v>
      </c>
      <c r="I19" s="7">
        <f t="shared" si="3"/>
        <v>225</v>
      </c>
    </row>
    <row r="20" spans="1:9" ht="17">
      <c r="A20" s="72"/>
      <c r="B20" s="18"/>
      <c r="C20" s="17" t="s">
        <v>24</v>
      </c>
      <c r="D20" s="12">
        <v>1</v>
      </c>
      <c r="E20" s="12" t="s">
        <v>13</v>
      </c>
      <c r="F20" s="30">
        <v>600</v>
      </c>
      <c r="G20" s="7">
        <f t="shared" si="2"/>
        <v>600</v>
      </c>
      <c r="H20" s="5">
        <v>1</v>
      </c>
      <c r="I20" s="7">
        <f t="shared" si="3"/>
        <v>600</v>
      </c>
    </row>
    <row r="21" spans="1:9" ht="17">
      <c r="A21" s="72"/>
      <c r="B21" s="17" t="s">
        <v>25</v>
      </c>
      <c r="C21" s="20" t="s">
        <v>26</v>
      </c>
      <c r="D21" s="19">
        <v>1</v>
      </c>
      <c r="E21" s="12" t="s">
        <v>20</v>
      </c>
      <c r="F21" s="30">
        <v>3000</v>
      </c>
      <c r="G21" s="7">
        <f t="shared" ref="G21" si="4">D21*F21</f>
        <v>3000</v>
      </c>
      <c r="H21" s="5">
        <v>1</v>
      </c>
      <c r="I21" s="7">
        <f t="shared" si="3"/>
        <v>3000</v>
      </c>
    </row>
    <row r="22" spans="1:9" ht="17">
      <c r="A22" s="72"/>
      <c r="B22" s="50" t="s">
        <v>35</v>
      </c>
      <c r="C22" s="17" t="s">
        <v>21</v>
      </c>
      <c r="D22" s="12">
        <v>1</v>
      </c>
      <c r="E22" s="12" t="s">
        <v>22</v>
      </c>
      <c r="F22" s="30">
        <v>800</v>
      </c>
      <c r="G22" s="7">
        <f t="shared" si="2"/>
        <v>800</v>
      </c>
      <c r="H22" s="5">
        <v>1</v>
      </c>
      <c r="I22" s="7">
        <f t="shared" si="3"/>
        <v>800</v>
      </c>
    </row>
    <row r="23" spans="1:9" ht="17">
      <c r="A23" s="72"/>
      <c r="B23" s="52"/>
      <c r="C23" s="17" t="s">
        <v>23</v>
      </c>
      <c r="D23" s="12">
        <v>1</v>
      </c>
      <c r="E23" s="12" t="s">
        <v>22</v>
      </c>
      <c r="F23" s="30">
        <v>1500</v>
      </c>
      <c r="G23" s="7">
        <f t="shared" si="2"/>
        <v>1500</v>
      </c>
      <c r="H23" s="5">
        <v>1</v>
      </c>
      <c r="I23" s="7">
        <f t="shared" si="3"/>
        <v>1500</v>
      </c>
    </row>
    <row r="24" spans="1:9" ht="17">
      <c r="A24" s="72"/>
      <c r="B24" s="17" t="s">
        <v>27</v>
      </c>
      <c r="C24" s="20" t="s">
        <v>28</v>
      </c>
      <c r="D24" s="12">
        <v>1</v>
      </c>
      <c r="E24" s="12" t="s">
        <v>14</v>
      </c>
      <c r="F24" s="30">
        <v>500</v>
      </c>
      <c r="G24" s="7">
        <f t="shared" si="2"/>
        <v>500</v>
      </c>
      <c r="H24" s="5">
        <v>1</v>
      </c>
      <c r="I24" s="7">
        <f t="shared" si="3"/>
        <v>500</v>
      </c>
    </row>
    <row r="25" spans="1:9" ht="17">
      <c r="A25" s="72"/>
      <c r="B25" s="50" t="s">
        <v>36</v>
      </c>
      <c r="C25" s="17" t="s">
        <v>29</v>
      </c>
      <c r="D25" s="12">
        <v>1</v>
      </c>
      <c r="E25" s="12" t="s">
        <v>31</v>
      </c>
      <c r="F25" s="30">
        <v>800</v>
      </c>
      <c r="G25" s="7">
        <f t="shared" si="2"/>
        <v>800</v>
      </c>
      <c r="H25" s="5">
        <v>1</v>
      </c>
      <c r="I25" s="7">
        <f t="shared" si="3"/>
        <v>800</v>
      </c>
    </row>
    <row r="26" spans="1:9" ht="17">
      <c r="A26" s="72"/>
      <c r="B26" s="52"/>
      <c r="C26" s="17" t="s">
        <v>30</v>
      </c>
      <c r="D26" s="12">
        <v>1</v>
      </c>
      <c r="E26" s="12" t="s">
        <v>22</v>
      </c>
      <c r="F26" s="30">
        <v>1500</v>
      </c>
      <c r="G26" s="7">
        <f t="shared" si="2"/>
        <v>1500</v>
      </c>
      <c r="H26" s="5">
        <v>1</v>
      </c>
      <c r="I26" s="7">
        <f t="shared" si="3"/>
        <v>1500</v>
      </c>
    </row>
    <row r="27" spans="1:9" ht="17" customHeight="1">
      <c r="A27" s="72"/>
      <c r="B27" s="29" t="s">
        <v>51</v>
      </c>
      <c r="C27" s="31"/>
      <c r="D27" s="31"/>
      <c r="E27" s="31"/>
      <c r="F27" s="32"/>
      <c r="G27" s="33">
        <f>SUM(G16:G26)</f>
        <v>10425</v>
      </c>
      <c r="H27" s="34"/>
      <c r="I27" s="33">
        <f>SUM(I16:I26)</f>
        <v>10425</v>
      </c>
    </row>
    <row r="28" spans="1:9" ht="18" customHeight="1">
      <c r="A28" s="72"/>
      <c r="B28" s="77" t="s">
        <v>46</v>
      </c>
      <c r="C28" s="14" t="s">
        <v>37</v>
      </c>
      <c r="D28" s="15">
        <v>1</v>
      </c>
      <c r="E28" s="12" t="s">
        <v>8</v>
      </c>
      <c r="F28" s="30">
        <v>10000</v>
      </c>
      <c r="G28" s="7">
        <f t="shared" ref="G28:G31" si="5">D28*F28</f>
        <v>10000</v>
      </c>
      <c r="H28" s="5">
        <v>1</v>
      </c>
      <c r="I28" s="7">
        <f>G28*H28</f>
        <v>10000</v>
      </c>
    </row>
    <row r="29" spans="1:9" ht="17">
      <c r="A29" s="72"/>
      <c r="B29" s="78"/>
      <c r="C29" s="14" t="s">
        <v>84</v>
      </c>
      <c r="D29" s="15">
        <v>80</v>
      </c>
      <c r="E29" s="12" t="s">
        <v>22</v>
      </c>
      <c r="F29" s="30">
        <v>108</v>
      </c>
      <c r="G29" s="7">
        <f t="shared" si="5"/>
        <v>8640</v>
      </c>
      <c r="H29" s="5">
        <v>1</v>
      </c>
      <c r="I29" s="7">
        <f>G29*H29</f>
        <v>8640</v>
      </c>
    </row>
    <row r="30" spans="1:9" ht="17">
      <c r="A30" s="72"/>
      <c r="B30" s="78"/>
      <c r="C30" s="14" t="s">
        <v>85</v>
      </c>
      <c r="D30" s="15">
        <v>20</v>
      </c>
      <c r="E30" s="12" t="s">
        <v>73</v>
      </c>
      <c r="F30" s="30">
        <v>100</v>
      </c>
      <c r="G30" s="7">
        <f t="shared" si="5"/>
        <v>2000</v>
      </c>
      <c r="H30" s="5">
        <v>1</v>
      </c>
      <c r="I30" s="7">
        <f>G30*H30</f>
        <v>2000</v>
      </c>
    </row>
    <row r="31" spans="1:9" ht="17">
      <c r="A31" s="72"/>
      <c r="B31" s="79"/>
      <c r="C31" s="14" t="s">
        <v>38</v>
      </c>
      <c r="D31" s="15">
        <v>23</v>
      </c>
      <c r="E31" s="12" t="s">
        <v>40</v>
      </c>
      <c r="F31" s="30">
        <v>550</v>
      </c>
      <c r="G31" s="7">
        <f t="shared" si="5"/>
        <v>12650</v>
      </c>
      <c r="H31" s="5">
        <v>1</v>
      </c>
      <c r="I31" s="7">
        <f>G31*H31</f>
        <v>12650</v>
      </c>
    </row>
    <row r="32" spans="1:9" ht="17" customHeight="1">
      <c r="A32" s="72"/>
      <c r="B32" s="29" t="s">
        <v>41</v>
      </c>
      <c r="C32" s="31"/>
      <c r="D32" s="31"/>
      <c r="E32" s="31"/>
      <c r="F32" s="32"/>
      <c r="G32" s="33">
        <f>SUM(G28:G28)</f>
        <v>10000</v>
      </c>
      <c r="H32" s="34"/>
      <c r="I32" s="33">
        <f>SUM(I28:I31)</f>
        <v>33290</v>
      </c>
    </row>
    <row r="33" spans="1:16358" s="37" customFormat="1" ht="17">
      <c r="A33" s="72"/>
      <c r="B33" s="53" t="s">
        <v>47</v>
      </c>
      <c r="C33" s="28" t="s">
        <v>62</v>
      </c>
      <c r="D33" s="35">
        <v>12</v>
      </c>
      <c r="E33" s="36" t="s">
        <v>34</v>
      </c>
      <c r="F33" s="30">
        <v>1500</v>
      </c>
      <c r="G33" s="7">
        <f t="shared" ref="G33:G35" si="6">D33*F33</f>
        <v>18000</v>
      </c>
      <c r="H33" s="5">
        <v>1</v>
      </c>
      <c r="I33" s="7">
        <f t="shared" ref="I33:I35" si="7">G33*H33</f>
        <v>18000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</row>
    <row r="34" spans="1:16358" s="37" customFormat="1" ht="17">
      <c r="A34" s="72"/>
      <c r="B34" s="54"/>
      <c r="C34" s="28" t="s">
        <v>63</v>
      </c>
      <c r="D34" s="35">
        <v>8</v>
      </c>
      <c r="E34" s="36" t="s">
        <v>34</v>
      </c>
      <c r="F34" s="30">
        <v>1000</v>
      </c>
      <c r="G34" s="7">
        <f t="shared" si="6"/>
        <v>8000</v>
      </c>
      <c r="H34" s="5">
        <v>1</v>
      </c>
      <c r="I34" s="7">
        <f t="shared" si="7"/>
        <v>8000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</row>
    <row r="35" spans="1:16358" ht="17">
      <c r="A35" s="72"/>
      <c r="B35" s="55"/>
      <c r="C35" s="28" t="s">
        <v>64</v>
      </c>
      <c r="D35" s="35">
        <v>3</v>
      </c>
      <c r="E35" s="36" t="s">
        <v>34</v>
      </c>
      <c r="F35" s="30">
        <v>1200</v>
      </c>
      <c r="G35" s="7">
        <f t="shared" si="6"/>
        <v>3600</v>
      </c>
      <c r="H35" s="5">
        <v>1</v>
      </c>
      <c r="I35" s="7">
        <f t="shared" si="7"/>
        <v>3600</v>
      </c>
    </row>
    <row r="36" spans="1:16358" ht="17" customHeight="1">
      <c r="A36" s="73"/>
      <c r="B36" s="29" t="s">
        <v>42</v>
      </c>
      <c r="C36" s="31"/>
      <c r="D36" s="31"/>
      <c r="E36" s="31"/>
      <c r="F36" s="31"/>
      <c r="G36" s="33">
        <f>SUM(G33:G35)</f>
        <v>29600</v>
      </c>
      <c r="H36" s="38"/>
      <c r="I36" s="33">
        <f>SUM(I33:I35)</f>
        <v>29600</v>
      </c>
    </row>
    <row r="37" spans="1:16358" ht="20" customHeight="1">
      <c r="A37" s="59" t="s">
        <v>43</v>
      </c>
      <c r="B37" s="60"/>
      <c r="C37" s="60"/>
      <c r="D37" s="60"/>
      <c r="E37" s="60"/>
      <c r="F37" s="60"/>
      <c r="G37" s="60"/>
      <c r="H37" s="61"/>
      <c r="I37" s="39">
        <f>I15+I27+I32++I36</f>
        <v>116503</v>
      </c>
    </row>
    <row r="38" spans="1:16358" ht="17">
      <c r="A38" s="62" t="s">
        <v>49</v>
      </c>
      <c r="B38" s="65" t="s">
        <v>44</v>
      </c>
      <c r="C38" s="8" t="s">
        <v>81</v>
      </c>
      <c r="D38" s="5">
        <v>20</v>
      </c>
      <c r="E38" s="6" t="s">
        <v>33</v>
      </c>
      <c r="F38" s="7">
        <v>600</v>
      </c>
      <c r="G38" s="7">
        <f t="shared" ref="G38:G49" si="8">D38*F38</f>
        <v>12000</v>
      </c>
      <c r="H38" s="5">
        <v>1</v>
      </c>
      <c r="I38" s="7">
        <f t="shared" ref="I38:I49" si="9">G38*H38</f>
        <v>12000</v>
      </c>
    </row>
    <row r="39" spans="1:16358" ht="17">
      <c r="A39" s="63"/>
      <c r="B39" s="66"/>
      <c r="C39" s="22" t="s">
        <v>82</v>
      </c>
      <c r="D39" s="5">
        <v>20</v>
      </c>
      <c r="E39" s="6" t="s">
        <v>33</v>
      </c>
      <c r="F39" s="7">
        <v>150</v>
      </c>
      <c r="G39" s="7">
        <f t="shared" ref="G39" si="10">D39*F39</f>
        <v>3000</v>
      </c>
      <c r="H39" s="5">
        <v>1</v>
      </c>
      <c r="I39" s="7">
        <f t="shared" ref="I39" si="11">G39*H39</f>
        <v>3000</v>
      </c>
    </row>
    <row r="40" spans="1:16358" ht="17">
      <c r="A40" s="63"/>
      <c r="B40" s="66"/>
      <c r="C40" s="22" t="s">
        <v>75</v>
      </c>
      <c r="D40" s="21">
        <v>10</v>
      </c>
      <c r="E40" s="21" t="s">
        <v>39</v>
      </c>
      <c r="F40" s="7">
        <v>30</v>
      </c>
      <c r="G40" s="7">
        <f t="shared" ref="G40" si="12">D40*F40</f>
        <v>300</v>
      </c>
      <c r="H40" s="5">
        <v>1</v>
      </c>
      <c r="I40" s="7">
        <f t="shared" ref="I40" si="13">G40*H40</f>
        <v>300</v>
      </c>
    </row>
    <row r="41" spans="1:16358" ht="17" customHeight="1">
      <c r="A41" s="63"/>
      <c r="B41" s="70" t="s">
        <v>65</v>
      </c>
      <c r="C41" s="10" t="s">
        <v>77</v>
      </c>
      <c r="D41" s="21">
        <v>1</v>
      </c>
      <c r="E41" s="21" t="s">
        <v>8</v>
      </c>
      <c r="F41" s="26">
        <v>3000</v>
      </c>
      <c r="G41" s="26">
        <f t="shared" si="8"/>
        <v>3000</v>
      </c>
      <c r="H41" s="21">
        <v>1</v>
      </c>
      <c r="I41" s="26">
        <f t="shared" si="9"/>
        <v>3000</v>
      </c>
    </row>
    <row r="42" spans="1:16358" ht="17">
      <c r="A42" s="63"/>
      <c r="B42" s="70"/>
      <c r="C42" s="10" t="s">
        <v>70</v>
      </c>
      <c r="D42" s="21">
        <v>1</v>
      </c>
      <c r="E42" s="21" t="s">
        <v>8</v>
      </c>
      <c r="F42" s="26">
        <v>1000</v>
      </c>
      <c r="G42" s="26">
        <f t="shared" si="8"/>
        <v>1000</v>
      </c>
      <c r="H42" s="21">
        <v>1</v>
      </c>
      <c r="I42" s="26">
        <f t="shared" si="9"/>
        <v>1000</v>
      </c>
    </row>
    <row r="43" spans="1:16358" ht="21" customHeight="1">
      <c r="A43" s="63"/>
      <c r="B43" s="70"/>
      <c r="C43" s="8" t="s">
        <v>9</v>
      </c>
      <c r="D43" s="21">
        <v>1</v>
      </c>
      <c r="E43" s="21" t="s">
        <v>8</v>
      </c>
      <c r="F43" s="26">
        <v>1000</v>
      </c>
      <c r="G43" s="26">
        <f t="shared" si="8"/>
        <v>1000</v>
      </c>
      <c r="H43" s="21">
        <v>1</v>
      </c>
      <c r="I43" s="26">
        <f t="shared" si="9"/>
        <v>1000</v>
      </c>
    </row>
    <row r="44" spans="1:16358" ht="17">
      <c r="A44" s="63"/>
      <c r="B44" s="70"/>
      <c r="C44" s="10" t="s">
        <v>10</v>
      </c>
      <c r="D44" s="21">
        <v>1</v>
      </c>
      <c r="E44" s="21" t="s">
        <v>8</v>
      </c>
      <c r="F44" s="26">
        <v>800</v>
      </c>
      <c r="G44" s="26">
        <f t="shared" si="8"/>
        <v>800</v>
      </c>
      <c r="H44" s="21">
        <v>1</v>
      </c>
      <c r="I44" s="26">
        <f t="shared" si="9"/>
        <v>800</v>
      </c>
    </row>
    <row r="45" spans="1:16358" ht="17">
      <c r="A45" s="63"/>
      <c r="B45" s="46" t="s">
        <v>66</v>
      </c>
      <c r="C45" s="9" t="s">
        <v>58</v>
      </c>
      <c r="D45" s="12">
        <v>1</v>
      </c>
      <c r="E45" s="12" t="s">
        <v>11</v>
      </c>
      <c r="F45" s="30">
        <v>1600</v>
      </c>
      <c r="G45" s="7">
        <f t="shared" si="8"/>
        <v>1600</v>
      </c>
      <c r="H45" s="5">
        <v>1</v>
      </c>
      <c r="I45" s="7">
        <f t="shared" si="9"/>
        <v>1600</v>
      </c>
    </row>
    <row r="46" spans="1:16358" ht="17">
      <c r="A46" s="63"/>
      <c r="B46" s="47"/>
      <c r="C46" s="9" t="s">
        <v>72</v>
      </c>
      <c r="D46" s="12">
        <v>3</v>
      </c>
      <c r="E46" s="12" t="s">
        <v>12</v>
      </c>
      <c r="F46" s="30">
        <v>140</v>
      </c>
      <c r="G46" s="7">
        <f t="shared" si="8"/>
        <v>420</v>
      </c>
      <c r="H46" s="5">
        <v>1</v>
      </c>
      <c r="I46" s="7">
        <f t="shared" si="9"/>
        <v>420</v>
      </c>
    </row>
    <row r="47" spans="1:16358" ht="17">
      <c r="A47" s="63"/>
      <c r="B47" s="47"/>
      <c r="C47" s="9" t="s">
        <v>59</v>
      </c>
      <c r="D47" s="12">
        <v>50</v>
      </c>
      <c r="E47" s="12" t="s">
        <v>11</v>
      </c>
      <c r="F47" s="30">
        <v>5</v>
      </c>
      <c r="G47" s="7">
        <f t="shared" si="8"/>
        <v>250</v>
      </c>
      <c r="H47" s="5">
        <v>1</v>
      </c>
      <c r="I47" s="7">
        <f t="shared" si="9"/>
        <v>250</v>
      </c>
    </row>
    <row r="48" spans="1:16358" ht="17">
      <c r="A48" s="63"/>
      <c r="B48" s="47"/>
      <c r="C48" s="9" t="s">
        <v>60</v>
      </c>
      <c r="D48" s="12">
        <v>1</v>
      </c>
      <c r="E48" s="12" t="s">
        <v>11</v>
      </c>
      <c r="F48" s="30">
        <v>140</v>
      </c>
      <c r="G48" s="7">
        <f t="shared" si="8"/>
        <v>140</v>
      </c>
      <c r="H48" s="5">
        <v>1</v>
      </c>
      <c r="I48" s="7">
        <f t="shared" si="9"/>
        <v>140</v>
      </c>
    </row>
    <row r="49" spans="1:9" ht="17">
      <c r="A49" s="63"/>
      <c r="B49" s="48"/>
      <c r="C49" s="13" t="s">
        <v>61</v>
      </c>
      <c r="D49" s="19">
        <v>10</v>
      </c>
      <c r="E49" s="12" t="s">
        <v>11</v>
      </c>
      <c r="F49" s="30">
        <v>8</v>
      </c>
      <c r="G49" s="7">
        <f t="shared" si="8"/>
        <v>80</v>
      </c>
      <c r="H49" s="5">
        <v>1</v>
      </c>
      <c r="I49" s="7">
        <f t="shared" si="9"/>
        <v>80</v>
      </c>
    </row>
    <row r="50" spans="1:9" ht="17">
      <c r="A50" s="63"/>
      <c r="B50" s="23" t="s">
        <v>71</v>
      </c>
      <c r="C50" s="24"/>
      <c r="D50" s="24"/>
      <c r="E50" s="24"/>
      <c r="F50" s="25"/>
      <c r="G50" s="11">
        <f>SUM(G38:G44)</f>
        <v>21100</v>
      </c>
      <c r="H50" s="16"/>
      <c r="I50" s="11">
        <f>SUM(I38:I49)</f>
        <v>23590</v>
      </c>
    </row>
    <row r="51" spans="1:9" ht="17">
      <c r="A51" s="63"/>
      <c r="B51" s="50" t="s">
        <v>45</v>
      </c>
      <c r="C51" s="17" t="s">
        <v>15</v>
      </c>
      <c r="D51" s="19">
        <v>3</v>
      </c>
      <c r="E51" s="12" t="s">
        <v>13</v>
      </c>
      <c r="F51" s="30">
        <v>300</v>
      </c>
      <c r="G51" s="7">
        <f t="shared" ref="G51:G58" si="14">D51*F51</f>
        <v>900</v>
      </c>
      <c r="H51" s="5">
        <v>1</v>
      </c>
      <c r="I51" s="7">
        <f t="shared" ref="I51:I58" si="15">G51*H51</f>
        <v>900</v>
      </c>
    </row>
    <row r="52" spans="1:9" ht="17">
      <c r="A52" s="63"/>
      <c r="B52" s="51"/>
      <c r="C52" s="17" t="s">
        <v>16</v>
      </c>
      <c r="D52" s="19">
        <v>2</v>
      </c>
      <c r="E52" s="12" t="s">
        <v>19</v>
      </c>
      <c r="F52" s="30">
        <v>225</v>
      </c>
      <c r="G52" s="7">
        <f t="shared" si="14"/>
        <v>450</v>
      </c>
      <c r="H52" s="5">
        <v>1</v>
      </c>
      <c r="I52" s="7">
        <f t="shared" si="15"/>
        <v>450</v>
      </c>
    </row>
    <row r="53" spans="1:9" ht="17">
      <c r="A53" s="63"/>
      <c r="B53" s="51"/>
      <c r="C53" s="17" t="s">
        <v>17</v>
      </c>
      <c r="D53" s="19">
        <v>1</v>
      </c>
      <c r="E53" s="12" t="s">
        <v>19</v>
      </c>
      <c r="F53" s="30">
        <v>150</v>
      </c>
      <c r="G53" s="7">
        <f t="shared" si="14"/>
        <v>150</v>
      </c>
      <c r="H53" s="5">
        <v>1</v>
      </c>
      <c r="I53" s="7">
        <f t="shared" si="15"/>
        <v>150</v>
      </c>
    </row>
    <row r="54" spans="1:9" ht="17">
      <c r="A54" s="63"/>
      <c r="B54" s="51"/>
      <c r="C54" s="17" t="s">
        <v>18</v>
      </c>
      <c r="D54" s="19">
        <v>1</v>
      </c>
      <c r="E54" s="12" t="s">
        <v>20</v>
      </c>
      <c r="F54" s="30">
        <v>225</v>
      </c>
      <c r="G54" s="7">
        <f t="shared" si="14"/>
        <v>225</v>
      </c>
      <c r="H54" s="5">
        <v>1</v>
      </c>
      <c r="I54" s="7">
        <f t="shared" si="15"/>
        <v>225</v>
      </c>
    </row>
    <row r="55" spans="1:9" ht="17">
      <c r="A55" s="63"/>
      <c r="B55" s="18"/>
      <c r="C55" s="17" t="s">
        <v>24</v>
      </c>
      <c r="D55" s="12">
        <v>1</v>
      </c>
      <c r="E55" s="12" t="s">
        <v>13</v>
      </c>
      <c r="F55" s="30">
        <v>600</v>
      </c>
      <c r="G55" s="7">
        <f t="shared" si="14"/>
        <v>600</v>
      </c>
      <c r="H55" s="5">
        <v>1</v>
      </c>
      <c r="I55" s="7">
        <f t="shared" si="15"/>
        <v>600</v>
      </c>
    </row>
    <row r="56" spans="1:9" ht="17">
      <c r="A56" s="63"/>
      <c r="B56" s="17" t="s">
        <v>25</v>
      </c>
      <c r="C56" s="20" t="s">
        <v>26</v>
      </c>
      <c r="D56" s="19">
        <v>1</v>
      </c>
      <c r="E56" s="12" t="s">
        <v>20</v>
      </c>
      <c r="F56" s="30">
        <v>1500</v>
      </c>
      <c r="G56" s="7">
        <f t="shared" si="14"/>
        <v>1500</v>
      </c>
      <c r="H56" s="5">
        <v>1</v>
      </c>
      <c r="I56" s="7">
        <f t="shared" si="15"/>
        <v>1500</v>
      </c>
    </row>
    <row r="57" spans="1:9" ht="17">
      <c r="A57" s="63"/>
      <c r="B57" s="50" t="s">
        <v>35</v>
      </c>
      <c r="C57" s="17" t="s">
        <v>21</v>
      </c>
      <c r="D57" s="12">
        <v>1</v>
      </c>
      <c r="E57" s="12" t="s">
        <v>22</v>
      </c>
      <c r="F57" s="30">
        <v>500</v>
      </c>
      <c r="G57" s="7">
        <f t="shared" si="14"/>
        <v>500</v>
      </c>
      <c r="H57" s="5">
        <v>1</v>
      </c>
      <c r="I57" s="7">
        <f t="shared" si="15"/>
        <v>500</v>
      </c>
    </row>
    <row r="58" spans="1:9" ht="17">
      <c r="A58" s="63"/>
      <c r="B58" s="52"/>
      <c r="C58" s="17" t="s">
        <v>23</v>
      </c>
      <c r="D58" s="12">
        <v>1</v>
      </c>
      <c r="E58" s="12" t="s">
        <v>22</v>
      </c>
      <c r="F58" s="30">
        <v>1500</v>
      </c>
      <c r="G58" s="7">
        <f t="shared" si="14"/>
        <v>1500</v>
      </c>
      <c r="H58" s="5">
        <v>1</v>
      </c>
      <c r="I58" s="7">
        <f t="shared" si="15"/>
        <v>1500</v>
      </c>
    </row>
    <row r="59" spans="1:9" ht="17">
      <c r="A59" s="63"/>
      <c r="B59" s="29" t="s">
        <v>51</v>
      </c>
      <c r="C59" s="31"/>
      <c r="D59" s="31"/>
      <c r="E59" s="31"/>
      <c r="F59" s="32"/>
      <c r="G59" s="33">
        <f>SUM(G51:G58)</f>
        <v>5825</v>
      </c>
      <c r="H59" s="34"/>
      <c r="I59" s="33">
        <f>SUM(I51:I58)</f>
        <v>5825</v>
      </c>
    </row>
    <row r="60" spans="1:9" ht="17">
      <c r="A60" s="63"/>
      <c r="B60" s="53" t="s">
        <v>47</v>
      </c>
      <c r="C60" s="14" t="s">
        <v>67</v>
      </c>
      <c r="D60" s="35">
        <v>6</v>
      </c>
      <c r="E60" s="36" t="s">
        <v>34</v>
      </c>
      <c r="F60" s="30">
        <v>1500</v>
      </c>
      <c r="G60" s="7">
        <f t="shared" ref="G60:G62" si="16">D60*F60</f>
        <v>9000</v>
      </c>
      <c r="H60" s="5">
        <v>1</v>
      </c>
      <c r="I60" s="7">
        <f t="shared" ref="I60:I62" si="17">G60*H60</f>
        <v>9000</v>
      </c>
    </row>
    <row r="61" spans="1:9" ht="17">
      <c r="A61" s="63"/>
      <c r="B61" s="54"/>
      <c r="C61" s="14" t="s">
        <v>68</v>
      </c>
      <c r="D61" s="35">
        <v>4</v>
      </c>
      <c r="E61" s="36" t="s">
        <v>34</v>
      </c>
      <c r="F61" s="30">
        <v>1000</v>
      </c>
      <c r="G61" s="7">
        <f t="shared" si="16"/>
        <v>4000</v>
      </c>
      <c r="H61" s="5">
        <v>1</v>
      </c>
      <c r="I61" s="7">
        <f t="shared" si="17"/>
        <v>4000</v>
      </c>
    </row>
    <row r="62" spans="1:9" ht="17">
      <c r="A62" s="63"/>
      <c r="B62" s="55"/>
      <c r="C62" s="14" t="s">
        <v>69</v>
      </c>
      <c r="D62" s="35">
        <v>2</v>
      </c>
      <c r="E62" s="36" t="s">
        <v>34</v>
      </c>
      <c r="F62" s="30">
        <v>1200</v>
      </c>
      <c r="G62" s="7">
        <f t="shared" si="16"/>
        <v>2400</v>
      </c>
      <c r="H62" s="5">
        <v>1</v>
      </c>
      <c r="I62" s="7">
        <f t="shared" si="17"/>
        <v>2400</v>
      </c>
    </row>
    <row r="63" spans="1:9" ht="17">
      <c r="A63" s="64"/>
      <c r="B63" s="29" t="s">
        <v>41</v>
      </c>
      <c r="C63" s="31"/>
      <c r="D63" s="31"/>
      <c r="E63" s="31"/>
      <c r="F63" s="31"/>
      <c r="G63" s="33">
        <f>SUM(G60:G62)</f>
        <v>15400</v>
      </c>
      <c r="H63" s="38"/>
      <c r="I63" s="33">
        <f>SUM(I60:I62)</f>
        <v>15400</v>
      </c>
    </row>
    <row r="64" spans="1:9">
      <c r="A64" s="59" t="s">
        <v>54</v>
      </c>
      <c r="B64" s="60"/>
      <c r="C64" s="60"/>
      <c r="D64" s="60"/>
      <c r="E64" s="60"/>
      <c r="F64" s="60"/>
      <c r="G64" s="60"/>
      <c r="H64" s="61"/>
      <c r="I64" s="39">
        <f>I50+I59+I63</f>
        <v>44815</v>
      </c>
    </row>
    <row r="65" spans="1:9" ht="17">
      <c r="A65" s="62" t="s">
        <v>55</v>
      </c>
      <c r="B65" s="65" t="s">
        <v>44</v>
      </c>
      <c r="C65" s="8" t="s">
        <v>79</v>
      </c>
      <c r="D65" s="5">
        <v>40</v>
      </c>
      <c r="E65" s="6" t="s">
        <v>33</v>
      </c>
      <c r="F65" s="7">
        <v>600</v>
      </c>
      <c r="G65" s="7">
        <f t="shared" ref="G65:G67" si="18">D65*F65</f>
        <v>24000</v>
      </c>
      <c r="H65" s="21">
        <v>3</v>
      </c>
      <c r="I65" s="7">
        <f t="shared" ref="I65:I67" si="19">G65*H65</f>
        <v>72000</v>
      </c>
    </row>
    <row r="66" spans="1:9" ht="17">
      <c r="A66" s="63"/>
      <c r="B66" s="66"/>
      <c r="C66" s="22" t="s">
        <v>80</v>
      </c>
      <c r="D66" s="5">
        <v>40</v>
      </c>
      <c r="E66" s="5" t="s">
        <v>33</v>
      </c>
      <c r="F66" s="7">
        <v>150</v>
      </c>
      <c r="G66" s="7">
        <f t="shared" si="18"/>
        <v>6000</v>
      </c>
      <c r="H66" s="21">
        <v>3</v>
      </c>
      <c r="I66" s="7">
        <f t="shared" si="19"/>
        <v>18000</v>
      </c>
    </row>
    <row r="67" spans="1:9" ht="17">
      <c r="A67" s="63"/>
      <c r="B67" s="66"/>
      <c r="C67" s="22" t="s">
        <v>75</v>
      </c>
      <c r="D67" s="21">
        <v>15</v>
      </c>
      <c r="E67" s="21" t="s">
        <v>39</v>
      </c>
      <c r="F67" s="7">
        <v>30</v>
      </c>
      <c r="G67" s="7">
        <f t="shared" si="18"/>
        <v>450</v>
      </c>
      <c r="H67" s="21">
        <v>3</v>
      </c>
      <c r="I67" s="7">
        <f t="shared" si="19"/>
        <v>1350</v>
      </c>
    </row>
    <row r="68" spans="1:9" ht="17">
      <c r="A68" s="63"/>
      <c r="B68" s="67" t="s">
        <v>65</v>
      </c>
      <c r="C68" s="10" t="s">
        <v>70</v>
      </c>
      <c r="D68" s="21">
        <v>1</v>
      </c>
      <c r="E68" s="21" t="s">
        <v>8</v>
      </c>
      <c r="F68" s="26">
        <v>1000</v>
      </c>
      <c r="G68" s="26">
        <f t="shared" ref="G68:G75" si="20">D68*F68</f>
        <v>1000</v>
      </c>
      <c r="H68" s="21">
        <v>3</v>
      </c>
      <c r="I68" s="26">
        <f t="shared" ref="I68:I75" si="21">G68*H68</f>
        <v>3000</v>
      </c>
    </row>
    <row r="69" spans="1:9" ht="17">
      <c r="A69" s="63"/>
      <c r="B69" s="68"/>
      <c r="C69" s="8" t="s">
        <v>9</v>
      </c>
      <c r="D69" s="21">
        <v>1</v>
      </c>
      <c r="E69" s="21" t="s">
        <v>8</v>
      </c>
      <c r="F69" s="26">
        <v>1000</v>
      </c>
      <c r="G69" s="26">
        <f t="shared" si="20"/>
        <v>1000</v>
      </c>
      <c r="H69" s="21">
        <v>3</v>
      </c>
      <c r="I69" s="26">
        <f t="shared" si="21"/>
        <v>3000</v>
      </c>
    </row>
    <row r="70" spans="1:9" ht="17">
      <c r="A70" s="63"/>
      <c r="B70" s="69"/>
      <c r="C70" s="10" t="s">
        <v>50</v>
      </c>
      <c r="D70" s="21">
        <v>1</v>
      </c>
      <c r="E70" s="21" t="s">
        <v>8</v>
      </c>
      <c r="F70" s="26">
        <v>800</v>
      </c>
      <c r="G70" s="26">
        <f t="shared" si="20"/>
        <v>800</v>
      </c>
      <c r="H70" s="21">
        <v>3</v>
      </c>
      <c r="I70" s="26">
        <f t="shared" si="21"/>
        <v>2400</v>
      </c>
    </row>
    <row r="71" spans="1:9" ht="17">
      <c r="A71" s="63"/>
      <c r="B71" s="46" t="s">
        <v>66</v>
      </c>
      <c r="C71" s="9" t="s">
        <v>58</v>
      </c>
      <c r="D71" s="12">
        <v>1</v>
      </c>
      <c r="E71" s="12" t="s">
        <v>11</v>
      </c>
      <c r="F71" s="30">
        <v>1600</v>
      </c>
      <c r="G71" s="7">
        <f t="shared" si="20"/>
        <v>1600</v>
      </c>
      <c r="H71" s="5">
        <v>3</v>
      </c>
      <c r="I71" s="7">
        <f t="shared" si="21"/>
        <v>4800</v>
      </c>
    </row>
    <row r="72" spans="1:9" ht="17">
      <c r="A72" s="63"/>
      <c r="B72" s="47"/>
      <c r="C72" s="9" t="s">
        <v>72</v>
      </c>
      <c r="D72" s="12">
        <v>3</v>
      </c>
      <c r="E72" s="12" t="s">
        <v>12</v>
      </c>
      <c r="F72" s="30">
        <v>140</v>
      </c>
      <c r="G72" s="7">
        <f t="shared" si="20"/>
        <v>420</v>
      </c>
      <c r="H72" s="5">
        <v>3</v>
      </c>
      <c r="I72" s="7">
        <f t="shared" si="21"/>
        <v>1260</v>
      </c>
    </row>
    <row r="73" spans="1:9" ht="17">
      <c r="A73" s="63"/>
      <c r="B73" s="47"/>
      <c r="C73" s="9" t="s">
        <v>59</v>
      </c>
      <c r="D73" s="12">
        <v>50</v>
      </c>
      <c r="E73" s="12" t="s">
        <v>11</v>
      </c>
      <c r="F73" s="30">
        <v>5</v>
      </c>
      <c r="G73" s="7">
        <f t="shared" si="20"/>
        <v>250</v>
      </c>
      <c r="H73" s="5">
        <v>3</v>
      </c>
      <c r="I73" s="7">
        <f t="shared" si="21"/>
        <v>750</v>
      </c>
    </row>
    <row r="74" spans="1:9" ht="17">
      <c r="A74" s="63"/>
      <c r="B74" s="47"/>
      <c r="C74" s="9" t="s">
        <v>60</v>
      </c>
      <c r="D74" s="12">
        <v>1</v>
      </c>
      <c r="E74" s="12" t="s">
        <v>11</v>
      </c>
      <c r="F74" s="30">
        <v>150</v>
      </c>
      <c r="G74" s="7">
        <f t="shared" si="20"/>
        <v>150</v>
      </c>
      <c r="H74" s="5">
        <v>3</v>
      </c>
      <c r="I74" s="7">
        <f t="shared" si="21"/>
        <v>450</v>
      </c>
    </row>
    <row r="75" spans="1:9" ht="17">
      <c r="A75" s="63"/>
      <c r="B75" s="48"/>
      <c r="C75" s="13" t="s">
        <v>61</v>
      </c>
      <c r="D75" s="19">
        <v>10</v>
      </c>
      <c r="E75" s="12" t="s">
        <v>11</v>
      </c>
      <c r="F75" s="30">
        <v>8</v>
      </c>
      <c r="G75" s="7">
        <f t="shared" si="20"/>
        <v>80</v>
      </c>
      <c r="H75" s="5">
        <v>3</v>
      </c>
      <c r="I75" s="7">
        <f t="shared" si="21"/>
        <v>240</v>
      </c>
    </row>
    <row r="76" spans="1:9" ht="17">
      <c r="A76" s="63"/>
      <c r="B76" s="23" t="s">
        <v>71</v>
      </c>
      <c r="C76" s="24"/>
      <c r="D76" s="24"/>
      <c r="E76" s="24"/>
      <c r="F76" s="25"/>
      <c r="G76" s="11">
        <f>SUM(G65:G70)</f>
        <v>33250</v>
      </c>
      <c r="H76" s="16"/>
      <c r="I76" s="11">
        <f>SUM(I65:I75)</f>
        <v>107250</v>
      </c>
    </row>
    <row r="77" spans="1:9" ht="17">
      <c r="A77" s="63"/>
      <c r="B77" s="50" t="s">
        <v>45</v>
      </c>
      <c r="C77" s="17" t="s">
        <v>15</v>
      </c>
      <c r="D77" s="19">
        <v>3</v>
      </c>
      <c r="E77" s="12" t="s">
        <v>13</v>
      </c>
      <c r="F77" s="30">
        <v>300</v>
      </c>
      <c r="G77" s="7">
        <f t="shared" ref="G77:G84" si="22">D77*F77</f>
        <v>900</v>
      </c>
      <c r="H77" s="21">
        <v>3</v>
      </c>
      <c r="I77" s="7">
        <f t="shared" ref="I77:I84" si="23">G77*H77</f>
        <v>2700</v>
      </c>
    </row>
    <row r="78" spans="1:9" ht="17">
      <c r="A78" s="63"/>
      <c r="B78" s="51"/>
      <c r="C78" s="17" t="s">
        <v>16</v>
      </c>
      <c r="D78" s="19">
        <v>2</v>
      </c>
      <c r="E78" s="12" t="s">
        <v>19</v>
      </c>
      <c r="F78" s="30">
        <v>225</v>
      </c>
      <c r="G78" s="7">
        <f t="shared" si="22"/>
        <v>450</v>
      </c>
      <c r="H78" s="21">
        <v>3</v>
      </c>
      <c r="I78" s="7">
        <f t="shared" si="23"/>
        <v>1350</v>
      </c>
    </row>
    <row r="79" spans="1:9" ht="17">
      <c r="A79" s="63"/>
      <c r="B79" s="51"/>
      <c r="C79" s="17" t="s">
        <v>17</v>
      </c>
      <c r="D79" s="19">
        <v>1</v>
      </c>
      <c r="E79" s="12" t="s">
        <v>19</v>
      </c>
      <c r="F79" s="30">
        <v>150</v>
      </c>
      <c r="G79" s="7">
        <f t="shared" si="22"/>
        <v>150</v>
      </c>
      <c r="H79" s="21">
        <v>3</v>
      </c>
      <c r="I79" s="7">
        <f t="shared" si="23"/>
        <v>450</v>
      </c>
    </row>
    <row r="80" spans="1:9" ht="17">
      <c r="A80" s="63"/>
      <c r="B80" s="51"/>
      <c r="C80" s="17" t="s">
        <v>18</v>
      </c>
      <c r="D80" s="19">
        <v>1</v>
      </c>
      <c r="E80" s="12" t="s">
        <v>20</v>
      </c>
      <c r="F80" s="30">
        <v>225</v>
      </c>
      <c r="G80" s="7">
        <f t="shared" si="22"/>
        <v>225</v>
      </c>
      <c r="H80" s="21">
        <v>3</v>
      </c>
      <c r="I80" s="7">
        <f t="shared" si="23"/>
        <v>675</v>
      </c>
    </row>
    <row r="81" spans="1:9" ht="17">
      <c r="A81" s="63"/>
      <c r="B81" s="18"/>
      <c r="C81" s="17" t="s">
        <v>24</v>
      </c>
      <c r="D81" s="12">
        <v>1</v>
      </c>
      <c r="E81" s="12" t="s">
        <v>13</v>
      </c>
      <c r="F81" s="30">
        <v>600</v>
      </c>
      <c r="G81" s="7">
        <f t="shared" si="22"/>
        <v>600</v>
      </c>
      <c r="H81" s="21">
        <v>3</v>
      </c>
      <c r="I81" s="7">
        <f t="shared" si="23"/>
        <v>1800</v>
      </c>
    </row>
    <row r="82" spans="1:9" ht="17">
      <c r="A82" s="63"/>
      <c r="B82" s="17" t="s">
        <v>25</v>
      </c>
      <c r="C82" s="20" t="s">
        <v>26</v>
      </c>
      <c r="D82" s="19">
        <v>1</v>
      </c>
      <c r="E82" s="12" t="s">
        <v>20</v>
      </c>
      <c r="F82" s="30">
        <v>1500</v>
      </c>
      <c r="G82" s="7">
        <f t="shared" si="22"/>
        <v>1500</v>
      </c>
      <c r="H82" s="21">
        <v>3</v>
      </c>
      <c r="I82" s="7">
        <f t="shared" si="23"/>
        <v>4500</v>
      </c>
    </row>
    <row r="83" spans="1:9" ht="17">
      <c r="A83" s="63"/>
      <c r="B83" s="50" t="s">
        <v>35</v>
      </c>
      <c r="C83" s="17" t="s">
        <v>21</v>
      </c>
      <c r="D83" s="12">
        <v>1</v>
      </c>
      <c r="E83" s="12" t="s">
        <v>22</v>
      </c>
      <c r="F83" s="30">
        <v>500</v>
      </c>
      <c r="G83" s="7">
        <f t="shared" si="22"/>
        <v>500</v>
      </c>
      <c r="H83" s="5">
        <v>3</v>
      </c>
      <c r="I83" s="7">
        <f t="shared" si="23"/>
        <v>1500</v>
      </c>
    </row>
    <row r="84" spans="1:9" ht="17">
      <c r="A84" s="63"/>
      <c r="B84" s="52"/>
      <c r="C84" s="17" t="s">
        <v>23</v>
      </c>
      <c r="D84" s="12">
        <v>1</v>
      </c>
      <c r="E84" s="12" t="s">
        <v>22</v>
      </c>
      <c r="F84" s="30">
        <v>1500</v>
      </c>
      <c r="G84" s="7">
        <f t="shared" si="22"/>
        <v>1500</v>
      </c>
      <c r="H84" s="5">
        <v>3</v>
      </c>
      <c r="I84" s="7">
        <f t="shared" si="23"/>
        <v>4500</v>
      </c>
    </row>
    <row r="85" spans="1:9" ht="17">
      <c r="A85" s="63"/>
      <c r="B85" s="29" t="s">
        <v>51</v>
      </c>
      <c r="C85" s="31"/>
      <c r="D85" s="31"/>
      <c r="E85" s="31"/>
      <c r="F85" s="32"/>
      <c r="G85" s="33">
        <f>SUM(G77:G84)</f>
        <v>5825</v>
      </c>
      <c r="H85" s="34"/>
      <c r="I85" s="33">
        <f>SUM(I77:I84)</f>
        <v>17475</v>
      </c>
    </row>
    <row r="86" spans="1:9" ht="17">
      <c r="A86" s="63"/>
      <c r="B86" s="27" t="s">
        <v>46</v>
      </c>
      <c r="C86" s="14" t="s">
        <v>37</v>
      </c>
      <c r="D86" s="15">
        <v>1</v>
      </c>
      <c r="E86" s="12" t="s">
        <v>8</v>
      </c>
      <c r="F86" s="30">
        <v>7000</v>
      </c>
      <c r="G86" s="7">
        <f t="shared" ref="G86" si="24">D86*F86</f>
        <v>7000</v>
      </c>
      <c r="H86" s="5">
        <v>3</v>
      </c>
      <c r="I86" s="7">
        <f>G86*H86</f>
        <v>21000</v>
      </c>
    </row>
    <row r="87" spans="1:9" ht="17">
      <c r="A87" s="63"/>
      <c r="B87" s="29" t="s">
        <v>41</v>
      </c>
      <c r="C87" s="31"/>
      <c r="D87" s="31"/>
      <c r="E87" s="31"/>
      <c r="F87" s="32"/>
      <c r="G87" s="33">
        <f>SUM(G81:G86)</f>
        <v>16925</v>
      </c>
      <c r="H87" s="34"/>
      <c r="I87" s="33">
        <f>SUM(I86:I86)</f>
        <v>21000</v>
      </c>
    </row>
    <row r="88" spans="1:9" ht="17">
      <c r="A88" s="63"/>
      <c r="B88" s="53" t="s">
        <v>47</v>
      </c>
      <c r="C88" s="14" t="s">
        <v>67</v>
      </c>
      <c r="D88" s="35">
        <v>6</v>
      </c>
      <c r="E88" s="36" t="s">
        <v>34</v>
      </c>
      <c r="F88" s="30">
        <v>1500</v>
      </c>
      <c r="G88" s="7">
        <f t="shared" ref="G88:G90" si="25">D88*F88</f>
        <v>9000</v>
      </c>
      <c r="H88" s="5">
        <v>3</v>
      </c>
      <c r="I88" s="7">
        <f t="shared" ref="I88:I90" si="26">G88*H88</f>
        <v>27000</v>
      </c>
    </row>
    <row r="89" spans="1:9" ht="17">
      <c r="A89" s="63"/>
      <c r="B89" s="54"/>
      <c r="C89" s="14" t="s">
        <v>68</v>
      </c>
      <c r="D89" s="35">
        <v>4</v>
      </c>
      <c r="E89" s="36" t="s">
        <v>34</v>
      </c>
      <c r="F89" s="30">
        <v>1000</v>
      </c>
      <c r="G89" s="7">
        <f t="shared" si="25"/>
        <v>4000</v>
      </c>
      <c r="H89" s="5">
        <v>3</v>
      </c>
      <c r="I89" s="7">
        <f t="shared" si="26"/>
        <v>12000</v>
      </c>
    </row>
    <row r="90" spans="1:9" ht="17">
      <c r="A90" s="63"/>
      <c r="B90" s="55"/>
      <c r="C90" s="14" t="s">
        <v>69</v>
      </c>
      <c r="D90" s="35">
        <v>2</v>
      </c>
      <c r="E90" s="36" t="s">
        <v>34</v>
      </c>
      <c r="F90" s="30">
        <v>1200</v>
      </c>
      <c r="G90" s="7">
        <f t="shared" si="25"/>
        <v>2400</v>
      </c>
      <c r="H90" s="5">
        <v>3</v>
      </c>
      <c r="I90" s="7">
        <f t="shared" si="26"/>
        <v>7200</v>
      </c>
    </row>
    <row r="91" spans="1:9" ht="17">
      <c r="A91" s="64"/>
      <c r="B91" s="29" t="s">
        <v>52</v>
      </c>
      <c r="C91" s="31"/>
      <c r="D91" s="31"/>
      <c r="E91" s="31"/>
      <c r="F91" s="31"/>
      <c r="G91" s="33">
        <f>SUM(G88:G90)</f>
        <v>15400</v>
      </c>
      <c r="H91" s="38"/>
      <c r="I91" s="33">
        <f>SUM(I88:I90)</f>
        <v>46200</v>
      </c>
    </row>
    <row r="92" spans="1:9">
      <c r="A92" s="56" t="s">
        <v>53</v>
      </c>
      <c r="B92" s="57"/>
      <c r="C92" s="57"/>
      <c r="D92" s="57"/>
      <c r="E92" s="57"/>
      <c r="F92" s="57"/>
      <c r="G92" s="57"/>
      <c r="H92" s="58"/>
      <c r="I92" s="40">
        <f>I76+I85+I91+I87</f>
        <v>191925</v>
      </c>
    </row>
    <row r="93" spans="1:9" ht="22" customHeight="1">
      <c r="A93" s="49" t="s">
        <v>56</v>
      </c>
      <c r="B93" s="49"/>
      <c r="C93" s="49"/>
      <c r="D93" s="49"/>
      <c r="E93" s="49"/>
      <c r="F93" s="49"/>
      <c r="G93" s="49"/>
      <c r="H93" s="49"/>
      <c r="I93" s="41">
        <f>I37+I64+I92</f>
        <v>353243</v>
      </c>
    </row>
    <row r="94" spans="1:9" ht="25" customHeight="1">
      <c r="A94" s="49" t="s">
        <v>57</v>
      </c>
      <c r="B94" s="49"/>
      <c r="C94" s="49"/>
      <c r="D94" s="49"/>
      <c r="E94" s="49"/>
      <c r="F94" s="49"/>
      <c r="G94" s="49"/>
      <c r="H94" s="49"/>
      <c r="I94" s="41">
        <f>I93*1.06</f>
        <v>374437.58</v>
      </c>
    </row>
  </sheetData>
  <mergeCells count="29">
    <mergeCell ref="A1:I1"/>
    <mergeCell ref="A94:H94"/>
    <mergeCell ref="A37:H37"/>
    <mergeCell ref="B6:B9"/>
    <mergeCell ref="B16:B19"/>
    <mergeCell ref="B25:B26"/>
    <mergeCell ref="B22:B23"/>
    <mergeCell ref="B3:B5"/>
    <mergeCell ref="B28:B31"/>
    <mergeCell ref="B33:B35"/>
    <mergeCell ref="A3:A36"/>
    <mergeCell ref="B41:B44"/>
    <mergeCell ref="B51:B54"/>
    <mergeCell ref="B10:B14"/>
    <mergeCell ref="B45:B49"/>
    <mergeCell ref="B71:B75"/>
    <mergeCell ref="A93:H93"/>
    <mergeCell ref="B77:B80"/>
    <mergeCell ref="B83:B84"/>
    <mergeCell ref="B88:B90"/>
    <mergeCell ref="A92:H92"/>
    <mergeCell ref="B60:B62"/>
    <mergeCell ref="A64:H64"/>
    <mergeCell ref="A38:A63"/>
    <mergeCell ref="A65:A91"/>
    <mergeCell ref="B65:B67"/>
    <mergeCell ref="B68:B70"/>
    <mergeCell ref="B38:B40"/>
    <mergeCell ref="B57:B58"/>
  </mergeCells>
  <phoneticPr fontId="12" type="noConversion"/>
  <dataValidations count="3">
    <dataValidation allowBlank="1" showInputMessage="1" showErrorMessage="1" sqref="F28:F31 F86" xr:uid="{00000000-0002-0000-0000-000000000000}"/>
    <dataValidation showInputMessage="1" showErrorMessage="1" sqref="E10 E45 E71" xr:uid="{00000000-0002-0000-0000-000001000000}"/>
    <dataValidation allowBlank="1" showInputMessage="1" showErrorMessage="1" errorTitle="请输入不为负数的整数" sqref="D28:D31 D86" xr:uid="{00000000-0002-0000-0000-000002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h191</cp:lastModifiedBy>
  <dcterms:created xsi:type="dcterms:W3CDTF">2006-09-16T11:21:00Z</dcterms:created>
  <dcterms:modified xsi:type="dcterms:W3CDTF">2024-06-19T07:41:18Z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