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50"/>
  </bookViews>
  <sheets>
    <sheet name="Sheet1" sheetId="3" r:id="rId1"/>
  </sheets>
  <calcPr calcId="152511"/>
</workbook>
</file>

<file path=xl/calcChain.xml><?xml version="1.0" encoding="utf-8"?>
<calcChain xmlns="http://schemas.openxmlformats.org/spreadsheetml/2006/main">
  <c r="M32" i="3" l="1"/>
  <c r="M30" i="3"/>
  <c r="M21" i="3" l="1"/>
  <c r="M22" i="3" s="1"/>
  <c r="C7" i="3" l="1"/>
  <c r="C6" i="3"/>
  <c r="C4" i="3"/>
  <c r="M24" i="3"/>
  <c r="M20" i="3"/>
  <c r="M19" i="3"/>
  <c r="M14" i="3"/>
  <c r="M15" i="3"/>
  <c r="M16" i="3"/>
  <c r="M17" i="3"/>
  <c r="M28" i="3" l="1"/>
  <c r="M29" i="3" s="1"/>
  <c r="M27" i="3"/>
  <c r="M25" i="3"/>
  <c r="C5" i="3" l="1"/>
  <c r="M34" i="3"/>
  <c r="H14" i="3"/>
  <c r="C8" i="3" l="1"/>
  <c r="C9" i="3" s="1"/>
  <c r="H29" i="3"/>
  <c r="H22" i="3"/>
  <c r="H19" i="3" l="1"/>
  <c r="H28" i="3" l="1"/>
  <c r="B7" i="3" l="1"/>
  <c r="B6" i="3"/>
  <c r="H24" i="3"/>
  <c r="H25" i="3" l="1"/>
  <c r="B4" i="3" l="1"/>
  <c r="H16" i="3" l="1"/>
  <c r="H27" i="3" l="1"/>
  <c r="H20" i="3"/>
  <c r="H17" i="3"/>
  <c r="H30" i="3" s="1"/>
  <c r="H32" i="3" s="1"/>
  <c r="H34" i="3" s="1"/>
  <c r="B8" i="3" l="1"/>
  <c r="B5" i="3"/>
</calcChain>
</file>

<file path=xl/comments1.xml><?xml version="1.0" encoding="utf-8"?>
<comments xmlns="http://schemas.openxmlformats.org/spreadsheetml/2006/main">
  <authors>
    <author>作者</author>
  </authors>
  <commentList>
    <comment ref="D12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2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12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2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K12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<sst xmlns="http://schemas.openxmlformats.org/spreadsheetml/2006/main" count="70" uniqueCount="58">
  <si>
    <t xml:space="preserve">Agency: </t>
    <phoneticPr fontId="4" type="noConversion"/>
  </si>
  <si>
    <t>UBS</t>
    <phoneticPr fontId="4" type="noConversion"/>
  </si>
  <si>
    <t>Item</t>
  </si>
  <si>
    <t>Descripation</t>
    <phoneticPr fontId="4" type="noConversion"/>
  </si>
  <si>
    <t>Price</t>
    <phoneticPr fontId="4" type="noConversion"/>
  </si>
  <si>
    <t>Total Amount</t>
    <phoneticPr fontId="4" type="noConversion"/>
  </si>
  <si>
    <t xml:space="preserve">Item  </t>
  </si>
  <si>
    <t>Descripation</t>
  </si>
  <si>
    <t>Unit</t>
  </si>
  <si>
    <t>Qty</t>
  </si>
  <si>
    <t>Time of usage</t>
  </si>
  <si>
    <t>Unit Price</t>
  </si>
  <si>
    <t>Total(RMB)</t>
    <phoneticPr fontId="4" type="noConversion"/>
  </si>
  <si>
    <t>1-1</t>
    <phoneticPr fontId="4" type="noConversion"/>
  </si>
  <si>
    <t>Total</t>
    <phoneticPr fontId="4" type="noConversion"/>
  </si>
  <si>
    <t>合计</t>
    <phoneticPr fontId="4" type="noConversion"/>
  </si>
  <si>
    <t>税 Tax</t>
  </si>
  <si>
    <t>Total</t>
  </si>
  <si>
    <t>医学编辑</t>
    <phoneticPr fontId="4" type="noConversion"/>
  </si>
  <si>
    <t>时</t>
    <phoneticPr fontId="4" type="noConversion"/>
  </si>
  <si>
    <t>微信后台/公众号后台（不同后台）的留言审核和回复</t>
    <phoneticPr fontId="3" type="noConversion"/>
  </si>
  <si>
    <t>项目管理</t>
    <phoneticPr fontId="4" type="noConversion"/>
  </si>
  <si>
    <t>时</t>
    <phoneticPr fontId="3" type="noConversion"/>
  </si>
  <si>
    <t>微信后台/公众号后台日常运维</t>
    <phoneticPr fontId="4" type="noConversion"/>
  </si>
  <si>
    <t>SA Rate Card Price</t>
  </si>
  <si>
    <t>分钟</t>
    <phoneticPr fontId="3" type="noConversion"/>
  </si>
  <si>
    <t>后期剪辑</t>
    <phoneticPr fontId="4" type="noConversion"/>
  </si>
  <si>
    <t>3条30s内视频</t>
    <phoneticPr fontId="3" type="noConversion"/>
  </si>
  <si>
    <t>视频添加字幕</t>
    <phoneticPr fontId="3" type="noConversion"/>
  </si>
  <si>
    <t>视频文件编辑/视频较色/虚化处理</t>
    <phoneticPr fontId="3" type="noConversion"/>
  </si>
  <si>
    <t>秒</t>
    <phoneticPr fontId="3" type="noConversion"/>
  </si>
  <si>
    <t>微信推送内容</t>
    <phoneticPr fontId="4" type="noConversion"/>
  </si>
  <si>
    <t>客户经理</t>
    <phoneticPr fontId="3" type="noConversion"/>
  </si>
  <si>
    <t>2-2</t>
  </si>
  <si>
    <t>2-1</t>
  </si>
  <si>
    <t>微信推送长图文</t>
  </si>
  <si>
    <t>篇</t>
  </si>
  <si>
    <t>医学总监</t>
  </si>
  <si>
    <t>时</t>
  </si>
  <si>
    <t>3-1</t>
    <phoneticPr fontId="3" type="noConversion"/>
  </si>
  <si>
    <t>包括内容撰写，含排版，设计及完稿，一图读懂，每2周1期，共6期</t>
    <phoneticPr fontId="3" type="noConversion"/>
  </si>
  <si>
    <t>医学总监，文章撰写支持</t>
    <phoneticPr fontId="3" type="noConversion"/>
  </si>
  <si>
    <t>微信后台/公众号后台（不同后台）医学专业性问题整理为FAQ，并编辑回复，10题每套，每套医学编辑工作2小时，预估30套</t>
    <phoneticPr fontId="4" type="noConversion"/>
  </si>
  <si>
    <t>季度报告制作，包含：加粉进度，内容阅读数分析，建议下一步内容制作方向等，一季度，共1份</t>
    <phoneticPr fontId="3" type="noConversion"/>
  </si>
  <si>
    <t>报价</t>
    <phoneticPr fontId="3" type="noConversion"/>
  </si>
  <si>
    <t>结算</t>
    <phoneticPr fontId="3" type="noConversion"/>
  </si>
  <si>
    <t>1-2</t>
    <phoneticPr fontId="3" type="noConversion"/>
  </si>
  <si>
    <t>1-3</t>
    <phoneticPr fontId="3" type="noConversion"/>
  </si>
  <si>
    <t>医学服务支持</t>
    <phoneticPr fontId="3" type="noConversion"/>
  </si>
  <si>
    <t>时</t>
    <phoneticPr fontId="3" type="noConversion"/>
  </si>
  <si>
    <t>医学总监：文献查找及数据核对</t>
    <phoneticPr fontId="3" type="noConversion"/>
  </si>
  <si>
    <t>结算明细表 Invoice Breakdown</t>
    <phoneticPr fontId="4" type="noConversion"/>
  </si>
  <si>
    <t>4-1</t>
    <phoneticPr fontId="4" type="noConversion"/>
  </si>
  <si>
    <t>4-2</t>
    <phoneticPr fontId="3" type="noConversion"/>
  </si>
  <si>
    <t>客户经理</t>
    <phoneticPr fontId="3" type="noConversion"/>
  </si>
  <si>
    <t>推文优化</t>
    <phoneticPr fontId="3" type="noConversion"/>
  </si>
  <si>
    <t>2-3</t>
  </si>
  <si>
    <t>Invoice Summary 结算总表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</si>
</sst>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0_);[Red]\(#,##0.00\)"/>
    <numFmt numFmtId="177" formatCode="0_);\(0\)"/>
  </numFmts>
  <fonts count="1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0"/>
      <name val="Arial"/>
      <family val="2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12"/>
      <color theme="1"/>
      <name val="宋体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>
      <alignment vertical="center"/>
    </xf>
    <xf numFmtId="0" fontId="10" fillId="0" borderId="0">
      <alignment vertical="top"/>
    </xf>
    <xf numFmtId="43" fontId="14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/>
    <xf numFmtId="43" fontId="1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3" fontId="6" fillId="0" borderId="1" xfId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43" fontId="5" fillId="0" borderId="0" xfId="1" applyNumberFormat="1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177" fontId="9" fillId="6" borderId="1" xfId="0" applyNumberFormat="1" applyFont="1" applyFill="1" applyBorder="1" applyAlignment="1">
      <alignment horizontal="center" vertical="center" wrapText="1"/>
    </xf>
    <xf numFmtId="177" fontId="9" fillId="6" borderId="3" xfId="0" applyNumberFormat="1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0" fontId="11" fillId="7" borderId="3" xfId="2" applyFont="1" applyFill="1" applyBorder="1" applyAlignment="1">
      <alignment vertical="center"/>
    </xf>
    <xf numFmtId="0" fontId="11" fillId="7" borderId="1" xfId="2" applyFont="1" applyFill="1" applyBorder="1" applyAlignment="1">
      <alignment horizontal="left" vertical="center"/>
    </xf>
    <xf numFmtId="0" fontId="12" fillId="8" borderId="1" xfId="0" applyFont="1" applyFill="1" applyBorder="1" applyAlignment="1">
      <alignment vertical="center"/>
    </xf>
    <xf numFmtId="176" fontId="12" fillId="8" borderId="1" xfId="0" applyNumberFormat="1" applyFont="1" applyFill="1" applyBorder="1" applyAlignment="1">
      <alignment vertical="center"/>
    </xf>
    <xf numFmtId="0" fontId="13" fillId="0" borderId="3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left" vertical="center"/>
    </xf>
    <xf numFmtId="9" fontId="11" fillId="7" borderId="0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6" fontId="12" fillId="0" borderId="0" xfId="0" applyNumberFormat="1" applyFont="1" applyAlignment="1">
      <alignment vertical="center"/>
    </xf>
    <xf numFmtId="0" fontId="0" fillId="4" borderId="0" xfId="0" applyFill="1"/>
    <xf numFmtId="0" fontId="12" fillId="4" borderId="9" xfId="2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176" fontId="12" fillId="8" borderId="1" xfId="0" applyNumberFormat="1" applyFont="1" applyFill="1" applyBorder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4" xfId="2" applyFont="1" applyFill="1" applyBorder="1" applyAlignment="1">
      <alignment horizontal="center" vertical="center"/>
    </xf>
    <xf numFmtId="49" fontId="12" fillId="0" borderId="1" xfId="2" applyNumberFormat="1" applyFont="1" applyFill="1" applyBorder="1" applyAlignment="1">
      <alignment horizontal="center" vertical="center"/>
    </xf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3" fillId="0" borderId="1" xfId="2" applyFont="1" applyFill="1" applyBorder="1" applyAlignment="1">
      <alignment horizontal="left" vertical="center" wrapText="1"/>
    </xf>
    <xf numFmtId="0" fontId="0" fillId="0" borderId="0" xfId="0" applyBorder="1"/>
    <xf numFmtId="0" fontId="12" fillId="4" borderId="1" xfId="2" applyFont="1" applyFill="1" applyBorder="1" applyAlignment="1">
      <alignment horizontal="center" vertical="center"/>
    </xf>
    <xf numFmtId="40" fontId="12" fillId="0" borderId="1" xfId="0" applyNumberFormat="1" applyFont="1" applyFill="1" applyBorder="1" applyAlignment="1">
      <alignment horizontal="center" vertical="center"/>
    </xf>
    <xf numFmtId="177" fontId="9" fillId="10" borderId="1" xfId="0" applyNumberFormat="1" applyFont="1" applyFill="1" applyBorder="1" applyAlignment="1">
      <alignment horizontal="center" vertical="center" wrapText="1"/>
    </xf>
    <xf numFmtId="40" fontId="12" fillId="8" borderId="1" xfId="0" applyNumberFormat="1" applyFont="1" applyFill="1" applyBorder="1" applyAlignment="1">
      <alignment horizontal="right" vertical="center"/>
    </xf>
    <xf numFmtId="49" fontId="12" fillId="0" borderId="5" xfId="2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0" fillId="4" borderId="0" xfId="0" applyFill="1"/>
    <xf numFmtId="0" fontId="12" fillId="4" borderId="1" xfId="0" applyFont="1" applyFill="1" applyBorder="1" applyAlignment="1">
      <alignment horizontal="center" vertical="center"/>
    </xf>
    <xf numFmtId="0" fontId="12" fillId="4" borderId="6" xfId="2" applyFont="1" applyFill="1" applyBorder="1" applyAlignment="1">
      <alignment horizontal="left" vertical="center"/>
    </xf>
    <xf numFmtId="0" fontId="12" fillId="4" borderId="4" xfId="2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40" fontId="12" fillId="0" borderId="1" xfId="0" applyNumberFormat="1" applyFont="1" applyBorder="1" applyAlignment="1">
      <alignment horizontal="center" vertical="center"/>
    </xf>
    <xf numFmtId="0" fontId="16" fillId="0" borderId="1" xfId="0" applyFont="1" applyBorder="1"/>
    <xf numFmtId="176" fontId="0" fillId="0" borderId="0" xfId="0" applyNumberFormat="1"/>
    <xf numFmtId="0" fontId="13" fillId="0" borderId="1" xfId="2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11" fillId="8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2" fillId="0" borderId="3" xfId="2" applyNumberFormat="1" applyFont="1" applyFill="1" applyBorder="1" applyAlignment="1">
      <alignment horizontal="right" vertical="center"/>
    </xf>
    <xf numFmtId="49" fontId="12" fillId="0" borderId="6" xfId="2" applyNumberFormat="1" applyFont="1" applyFill="1" applyBorder="1" applyAlignment="1">
      <alignment horizontal="right" vertical="center"/>
    </xf>
    <xf numFmtId="49" fontId="12" fillId="0" borderId="4" xfId="2" applyNumberFormat="1" applyFont="1" applyFill="1" applyBorder="1" applyAlignment="1">
      <alignment horizontal="right" vertical="center"/>
    </xf>
    <xf numFmtId="0" fontId="12" fillId="4" borderId="5" xfId="2" applyFont="1" applyFill="1" applyBorder="1" applyAlignment="1">
      <alignment horizontal="left" vertical="center"/>
    </xf>
    <xf numFmtId="0" fontId="12" fillId="4" borderId="11" xfId="2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right" vertical="center"/>
    </xf>
  </cellXfs>
  <cellStyles count="9">
    <cellStyle name="Normal 3" xfId="6"/>
    <cellStyle name="常规" xfId="0" builtinId="0"/>
    <cellStyle name="常规 2" xfId="2"/>
    <cellStyle name="千位分隔" xfId="1" builtinId="3"/>
    <cellStyle name="千位分隔 2" xfId="3"/>
    <cellStyle name="千位分隔 2 2" xfId="5"/>
    <cellStyle name="千位分隔 2 3" xfId="8"/>
    <cellStyle name="千位分隔 3" xfId="4"/>
    <cellStyle name="千位分隔 4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0"/>
  <sheetViews>
    <sheetView tabSelected="1" topLeftCell="A7" zoomScale="70" zoomScaleNormal="70" workbookViewId="0">
      <selection activeCell="M33" sqref="M33"/>
    </sheetView>
  </sheetViews>
  <sheetFormatPr defaultRowHeight="13.5" x14ac:dyDescent="0.15"/>
  <cols>
    <col min="1" max="1" width="16" customWidth="1"/>
    <col min="2" max="2" width="36.625" bestFit="1" customWidth="1"/>
    <col min="3" max="3" width="69.75" customWidth="1"/>
    <col min="5" max="6" width="9.125" bestFit="1" customWidth="1"/>
    <col min="7" max="7" width="12.125" bestFit="1" customWidth="1"/>
    <col min="8" max="8" width="15.375" bestFit="1" customWidth="1"/>
    <col min="9" max="9" width="14.75" customWidth="1"/>
    <col min="12" max="12" width="19.5" customWidth="1"/>
    <col min="13" max="13" width="15.25" customWidth="1"/>
    <col min="14" max="14" width="17" customWidth="1"/>
  </cols>
  <sheetData>
    <row r="1" spans="1:14" ht="22.5" x14ac:dyDescent="0.15">
      <c r="A1" s="73" t="s">
        <v>57</v>
      </c>
      <c r="B1" s="73"/>
      <c r="C1" s="73"/>
      <c r="D1" s="1"/>
      <c r="E1" s="2"/>
      <c r="F1" s="2"/>
      <c r="G1" s="3"/>
      <c r="H1" s="3"/>
    </row>
    <row r="2" spans="1:14" ht="20.25" x14ac:dyDescent="0.15">
      <c r="A2" s="4"/>
      <c r="B2" s="5" t="s">
        <v>0</v>
      </c>
      <c r="C2" s="6" t="s">
        <v>1</v>
      </c>
      <c r="D2" s="7"/>
      <c r="E2" s="2"/>
      <c r="F2" s="2"/>
      <c r="G2" s="3"/>
      <c r="H2" s="3"/>
    </row>
    <row r="3" spans="1:14" ht="21" x14ac:dyDescent="0.15">
      <c r="A3" s="8" t="s">
        <v>2</v>
      </c>
      <c r="B3" s="8" t="s">
        <v>3</v>
      </c>
      <c r="C3" s="8" t="s">
        <v>4</v>
      </c>
      <c r="D3" s="7"/>
      <c r="E3" s="2"/>
      <c r="F3" s="2"/>
      <c r="G3" s="3"/>
      <c r="H3" s="3"/>
    </row>
    <row r="4" spans="1:14" ht="20.25" x14ac:dyDescent="0.15">
      <c r="A4" s="9">
        <v>1</v>
      </c>
      <c r="B4" s="10" t="str">
        <f>B13</f>
        <v>微信后台/公众号后台日常运维</v>
      </c>
      <c r="C4" s="11">
        <f>M17</f>
        <v>34241.199999999997</v>
      </c>
      <c r="D4" s="7"/>
      <c r="E4" s="2"/>
      <c r="F4" s="2"/>
      <c r="G4" s="3"/>
      <c r="H4" s="3"/>
    </row>
    <row r="5" spans="1:14" ht="20.25" x14ac:dyDescent="0.15">
      <c r="A5" s="9">
        <v>2</v>
      </c>
      <c r="B5" s="10" t="str">
        <f>B18</f>
        <v>微信推送内容</v>
      </c>
      <c r="C5" s="11">
        <f>M22</f>
        <v>53406</v>
      </c>
      <c r="D5" s="7"/>
      <c r="E5" s="2"/>
      <c r="F5" s="2"/>
      <c r="G5" s="3"/>
      <c r="H5" s="3"/>
    </row>
    <row r="6" spans="1:14" ht="20.25" x14ac:dyDescent="0.15">
      <c r="A6" s="9">
        <v>3</v>
      </c>
      <c r="B6" s="10" t="str">
        <f>B23</f>
        <v>项目管理</v>
      </c>
      <c r="C6" s="11">
        <f>M25</f>
        <v>3345</v>
      </c>
      <c r="D6" s="7"/>
      <c r="E6" s="2"/>
      <c r="F6" s="2"/>
      <c r="G6" s="3"/>
      <c r="H6" s="3"/>
    </row>
    <row r="7" spans="1:14" s="47" customFormat="1" ht="20.25" x14ac:dyDescent="0.15">
      <c r="A7" s="50">
        <v>4</v>
      </c>
      <c r="B7" s="51" t="str">
        <f>B26</f>
        <v>后期剪辑</v>
      </c>
      <c r="C7" s="11">
        <f>M29</f>
        <v>2940</v>
      </c>
      <c r="D7" s="49"/>
      <c r="E7" s="48"/>
      <c r="F7" s="48"/>
      <c r="G7" s="3"/>
      <c r="H7" s="3"/>
    </row>
    <row r="8" spans="1:14" ht="20.25" x14ac:dyDescent="0.15">
      <c r="A8" s="50">
        <v>5</v>
      </c>
      <c r="B8" s="10" t="str">
        <f>B31</f>
        <v>税 Tax</v>
      </c>
      <c r="C8" s="12">
        <f>M32</f>
        <v>5635.9319999999998</v>
      </c>
      <c r="D8" s="7"/>
      <c r="E8" s="2"/>
      <c r="F8" s="2"/>
      <c r="G8" s="3"/>
      <c r="H8" s="3"/>
    </row>
    <row r="9" spans="1:14" ht="20.25" x14ac:dyDescent="0.15">
      <c r="A9" s="13"/>
      <c r="B9" s="10" t="s">
        <v>5</v>
      </c>
      <c r="C9" s="12">
        <f>SUM(C4:C8)</f>
        <v>99568.131999999998</v>
      </c>
      <c r="D9" s="7"/>
      <c r="E9" s="2"/>
      <c r="F9" s="2"/>
      <c r="G9" s="3"/>
      <c r="H9" s="3"/>
    </row>
    <row r="10" spans="1:14" ht="16.5" x14ac:dyDescent="0.15">
      <c r="A10" s="14"/>
      <c r="B10" s="15"/>
      <c r="C10" s="15"/>
      <c r="D10" s="16"/>
      <c r="E10" s="2"/>
      <c r="F10" s="2"/>
      <c r="G10" s="3"/>
      <c r="H10" s="3"/>
    </row>
    <row r="11" spans="1:14" ht="22.5" x14ac:dyDescent="0.15">
      <c r="A11" s="69" t="s">
        <v>51</v>
      </c>
      <c r="B11" s="69"/>
      <c r="C11" s="69"/>
      <c r="D11" s="69" t="s">
        <v>44</v>
      </c>
      <c r="E11" s="69"/>
      <c r="F11" s="69"/>
      <c r="G11" s="69"/>
      <c r="H11" s="69"/>
      <c r="I11" s="69"/>
      <c r="J11" s="69" t="s">
        <v>45</v>
      </c>
      <c r="K11" s="69"/>
      <c r="L11" s="69"/>
      <c r="M11" s="69"/>
      <c r="N11" s="69"/>
    </row>
    <row r="12" spans="1:14" ht="36" x14ac:dyDescent="0.15">
      <c r="A12" s="17" t="s">
        <v>6</v>
      </c>
      <c r="B12" s="79" t="s">
        <v>7</v>
      </c>
      <c r="C12" s="80"/>
      <c r="D12" s="17" t="s">
        <v>8</v>
      </c>
      <c r="E12" s="18" t="s">
        <v>9</v>
      </c>
      <c r="F12" s="18" t="s">
        <v>10</v>
      </c>
      <c r="G12" s="19" t="s">
        <v>11</v>
      </c>
      <c r="H12" s="18" t="s">
        <v>12</v>
      </c>
      <c r="I12" s="56" t="s">
        <v>24</v>
      </c>
      <c r="J12" s="18" t="s">
        <v>9</v>
      </c>
      <c r="K12" s="18" t="s">
        <v>10</v>
      </c>
      <c r="L12" s="19" t="s">
        <v>11</v>
      </c>
      <c r="M12" s="18" t="s">
        <v>12</v>
      </c>
      <c r="N12" s="56" t="s">
        <v>24</v>
      </c>
    </row>
    <row r="13" spans="1:14" ht="18" x14ac:dyDescent="0.15">
      <c r="A13" s="20">
        <v>1</v>
      </c>
      <c r="B13" s="21" t="s">
        <v>23</v>
      </c>
      <c r="C13" s="22"/>
      <c r="D13" s="22"/>
      <c r="E13" s="23"/>
      <c r="F13" s="23"/>
      <c r="G13" s="24"/>
      <c r="H13" s="24"/>
      <c r="I13" s="57"/>
      <c r="J13" s="23"/>
      <c r="K13" s="23"/>
      <c r="L13" s="24"/>
      <c r="M13" s="24"/>
      <c r="N13" s="57"/>
    </row>
    <row r="14" spans="1:14" ht="41.25" customHeight="1" x14ac:dyDescent="0.15">
      <c r="A14" s="46" t="s">
        <v>13</v>
      </c>
      <c r="B14" s="52" t="s">
        <v>18</v>
      </c>
      <c r="C14" s="44" t="s">
        <v>42</v>
      </c>
      <c r="D14" s="26" t="s">
        <v>19</v>
      </c>
      <c r="E14" s="41">
        <v>2</v>
      </c>
      <c r="F14" s="41">
        <v>30</v>
      </c>
      <c r="G14" s="42">
        <v>446</v>
      </c>
      <c r="H14" s="42">
        <f>G14*E14*F14</f>
        <v>26760</v>
      </c>
      <c r="I14" s="65">
        <v>446</v>
      </c>
      <c r="J14" s="41">
        <v>2</v>
      </c>
      <c r="K14" s="41">
        <v>0.1</v>
      </c>
      <c r="L14" s="42">
        <v>446</v>
      </c>
      <c r="M14" s="42">
        <f>L14*J14*K14</f>
        <v>89.2</v>
      </c>
      <c r="N14" s="65">
        <v>446</v>
      </c>
    </row>
    <row r="15" spans="1:14" s="47" customFormat="1" ht="21" customHeight="1" x14ac:dyDescent="0.15">
      <c r="A15" s="46" t="s">
        <v>46</v>
      </c>
      <c r="B15" s="52" t="s">
        <v>48</v>
      </c>
      <c r="C15" s="43" t="s">
        <v>50</v>
      </c>
      <c r="D15" s="26" t="s">
        <v>49</v>
      </c>
      <c r="E15" s="41"/>
      <c r="F15" s="41"/>
      <c r="G15" s="42"/>
      <c r="H15" s="42"/>
      <c r="I15" s="65"/>
      <c r="J15" s="41">
        <v>4</v>
      </c>
      <c r="K15" s="41">
        <v>3</v>
      </c>
      <c r="L15" s="42">
        <v>616</v>
      </c>
      <c r="M15" s="42">
        <f>L15*J15*K15</f>
        <v>7392</v>
      </c>
      <c r="N15" s="65">
        <v>616</v>
      </c>
    </row>
    <row r="16" spans="1:14" ht="18.75" customHeight="1" x14ac:dyDescent="0.15">
      <c r="A16" s="46" t="s">
        <v>47</v>
      </c>
      <c r="B16" s="52" t="s">
        <v>32</v>
      </c>
      <c r="C16" s="43" t="s">
        <v>20</v>
      </c>
      <c r="D16" s="26" t="s">
        <v>19</v>
      </c>
      <c r="E16" s="41">
        <v>1</v>
      </c>
      <c r="F16" s="41">
        <v>90</v>
      </c>
      <c r="G16" s="42">
        <v>223</v>
      </c>
      <c r="H16" s="42">
        <f>G16*E16*F16</f>
        <v>20070</v>
      </c>
      <c r="I16" s="65">
        <v>223</v>
      </c>
      <c r="J16" s="41">
        <v>1</v>
      </c>
      <c r="K16" s="41">
        <v>120</v>
      </c>
      <c r="L16" s="42">
        <v>223</v>
      </c>
      <c r="M16" s="42">
        <f>L16*J16*K16</f>
        <v>26760</v>
      </c>
      <c r="N16" s="65">
        <v>223</v>
      </c>
    </row>
    <row r="17" spans="1:14" ht="17.25" x14ac:dyDescent="0.15">
      <c r="A17" s="74" t="s">
        <v>14</v>
      </c>
      <c r="B17" s="75"/>
      <c r="C17" s="75"/>
      <c r="D17" s="76"/>
      <c r="E17" s="54"/>
      <c r="F17" s="54"/>
      <c r="G17" s="42"/>
      <c r="H17" s="42">
        <f>SUM(H14:H16)</f>
        <v>46830</v>
      </c>
      <c r="I17" s="65"/>
      <c r="J17" s="54"/>
      <c r="K17" s="54"/>
      <c r="L17" s="42"/>
      <c r="M17" s="42">
        <f>SUM(M14:M16)</f>
        <v>34241.199999999997</v>
      </c>
      <c r="N17" s="65"/>
    </row>
    <row r="18" spans="1:14" ht="18" x14ac:dyDescent="0.15">
      <c r="A18" s="20">
        <v>2</v>
      </c>
      <c r="B18" s="21" t="s">
        <v>31</v>
      </c>
      <c r="C18" s="22"/>
      <c r="D18" s="22"/>
      <c r="E18" s="36"/>
      <c r="F18" s="36"/>
      <c r="G18" s="37"/>
      <c r="H18" s="37"/>
      <c r="I18" s="37"/>
      <c r="J18" s="36"/>
      <c r="K18" s="36"/>
      <c r="L18" s="37"/>
      <c r="M18" s="37"/>
      <c r="N18" s="37"/>
    </row>
    <row r="19" spans="1:14" s="47" customFormat="1" ht="17.25" x14ac:dyDescent="0.15">
      <c r="A19" s="58" t="s">
        <v>34</v>
      </c>
      <c r="B19" s="25" t="s">
        <v>35</v>
      </c>
      <c r="C19" s="59" t="s">
        <v>40</v>
      </c>
      <c r="D19" s="64" t="s">
        <v>36</v>
      </c>
      <c r="E19" s="39">
        <v>1</v>
      </c>
      <c r="F19" s="39">
        <v>6</v>
      </c>
      <c r="G19" s="40">
        <v>4464</v>
      </c>
      <c r="H19" s="40">
        <f>E19*F19*G19</f>
        <v>26784</v>
      </c>
      <c r="I19" s="65">
        <v>4464</v>
      </c>
      <c r="J19" s="39">
        <v>1</v>
      </c>
      <c r="K19" s="39">
        <v>8</v>
      </c>
      <c r="L19" s="40">
        <v>4464</v>
      </c>
      <c r="M19" s="40">
        <f>J19*K19*L19</f>
        <v>35712</v>
      </c>
      <c r="N19" s="65">
        <v>4464</v>
      </c>
    </row>
    <row r="20" spans="1:14" ht="20.25" customHeight="1" x14ac:dyDescent="0.15">
      <c r="A20" s="58" t="s">
        <v>33</v>
      </c>
      <c r="B20" s="25" t="s">
        <v>37</v>
      </c>
      <c r="C20" s="59" t="s">
        <v>41</v>
      </c>
      <c r="D20" s="26" t="s">
        <v>38</v>
      </c>
      <c r="E20" s="41">
        <v>4</v>
      </c>
      <c r="F20" s="41">
        <v>6</v>
      </c>
      <c r="G20" s="42">
        <v>616</v>
      </c>
      <c r="H20" s="42">
        <f>G20*F20*E20</f>
        <v>14784</v>
      </c>
      <c r="I20" s="65">
        <v>616</v>
      </c>
      <c r="J20" s="41">
        <v>4</v>
      </c>
      <c r="K20" s="41">
        <v>7</v>
      </c>
      <c r="L20" s="42">
        <v>616</v>
      </c>
      <c r="M20" s="42">
        <f>L20*K20*J20</f>
        <v>17248</v>
      </c>
      <c r="N20" s="65">
        <v>616</v>
      </c>
    </row>
    <row r="21" spans="1:14" s="47" customFormat="1" ht="20.25" customHeight="1" x14ac:dyDescent="0.15">
      <c r="A21" s="58" t="s">
        <v>56</v>
      </c>
      <c r="B21" s="68" t="s">
        <v>54</v>
      </c>
      <c r="C21" s="43" t="s">
        <v>55</v>
      </c>
      <c r="D21" s="26" t="s">
        <v>38</v>
      </c>
      <c r="E21" s="41"/>
      <c r="F21" s="41"/>
      <c r="G21" s="42"/>
      <c r="H21" s="42"/>
      <c r="I21" s="65"/>
      <c r="J21" s="41">
        <v>2</v>
      </c>
      <c r="K21" s="41">
        <v>1</v>
      </c>
      <c r="L21" s="42">
        <v>223</v>
      </c>
      <c r="M21" s="42">
        <f>L21*K21*J21</f>
        <v>446</v>
      </c>
      <c r="N21" s="65">
        <v>223</v>
      </c>
    </row>
    <row r="22" spans="1:14" ht="17.25" x14ac:dyDescent="0.15">
      <c r="A22" s="74" t="s">
        <v>14</v>
      </c>
      <c r="B22" s="75"/>
      <c r="C22" s="75"/>
      <c r="D22" s="76"/>
      <c r="E22" s="54"/>
      <c r="F22" s="54"/>
      <c r="G22" s="42"/>
      <c r="H22" s="42">
        <f>SUM(H19:H20)</f>
        <v>41568</v>
      </c>
      <c r="I22" s="66"/>
      <c r="J22" s="54"/>
      <c r="K22" s="54"/>
      <c r="L22" s="42"/>
      <c r="M22" s="42">
        <f>SUM(M19:M21)</f>
        <v>53406</v>
      </c>
      <c r="N22" s="66"/>
    </row>
    <row r="23" spans="1:14" ht="18" x14ac:dyDescent="0.15">
      <c r="A23" s="20">
        <v>3</v>
      </c>
      <c r="B23" s="21" t="s">
        <v>21</v>
      </c>
      <c r="C23" s="22"/>
      <c r="D23" s="22"/>
      <c r="E23" s="36"/>
      <c r="F23" s="36"/>
      <c r="G23" s="37"/>
      <c r="H23" s="37"/>
      <c r="I23" s="37"/>
      <c r="J23" s="36"/>
      <c r="K23" s="36"/>
      <c r="L23" s="37"/>
      <c r="M23" s="37"/>
      <c r="N23" s="37"/>
    </row>
    <row r="24" spans="1:14" ht="38.25" customHeight="1" x14ac:dyDescent="0.15">
      <c r="A24" s="58" t="s">
        <v>39</v>
      </c>
      <c r="B24" s="52" t="s">
        <v>32</v>
      </c>
      <c r="C24" s="59" t="s">
        <v>43</v>
      </c>
      <c r="D24" s="45" t="s">
        <v>22</v>
      </c>
      <c r="E24" s="39">
        <v>15</v>
      </c>
      <c r="F24" s="39">
        <v>1</v>
      </c>
      <c r="G24" s="55">
        <v>223</v>
      </c>
      <c r="H24" s="42">
        <f t="shared" ref="H24" si="0">E24*F24*G24</f>
        <v>3345</v>
      </c>
      <c r="I24" s="65">
        <v>223</v>
      </c>
      <c r="J24" s="39">
        <v>15</v>
      </c>
      <c r="K24" s="39">
        <v>1</v>
      </c>
      <c r="L24" s="55">
        <v>223</v>
      </c>
      <c r="M24" s="42">
        <f>J24*K24*L24</f>
        <v>3345</v>
      </c>
      <c r="N24" s="65">
        <v>223</v>
      </c>
    </row>
    <row r="25" spans="1:14" ht="17.25" x14ac:dyDescent="0.15">
      <c r="A25" s="74" t="s">
        <v>14</v>
      </c>
      <c r="B25" s="75"/>
      <c r="C25" s="75"/>
      <c r="D25" s="76"/>
      <c r="E25" s="54"/>
      <c r="F25" s="54"/>
      <c r="G25" s="42"/>
      <c r="H25" s="42">
        <f>SUM(H24:H24)</f>
        <v>3345</v>
      </c>
      <c r="I25" s="66"/>
      <c r="J25" s="54"/>
      <c r="K25" s="54"/>
      <c r="L25" s="42"/>
      <c r="M25" s="42">
        <f>SUM(M24:M24)</f>
        <v>3345</v>
      </c>
      <c r="N25" s="66"/>
    </row>
    <row r="26" spans="1:14" ht="18" x14ac:dyDescent="0.15">
      <c r="A26" s="20">
        <v>4</v>
      </c>
      <c r="B26" s="21" t="s">
        <v>26</v>
      </c>
      <c r="C26" s="22"/>
      <c r="D26" s="22"/>
      <c r="E26" s="36"/>
      <c r="F26" s="36"/>
      <c r="G26" s="37"/>
      <c r="H26" s="37"/>
      <c r="I26" s="37"/>
      <c r="J26" s="36"/>
      <c r="K26" s="36"/>
      <c r="L26" s="37"/>
      <c r="M26" s="37"/>
      <c r="N26" s="37"/>
    </row>
    <row r="27" spans="1:14" s="34" customFormat="1" ht="17.25" x14ac:dyDescent="0.15">
      <c r="A27" s="58" t="s">
        <v>52</v>
      </c>
      <c r="B27" s="77" t="s">
        <v>27</v>
      </c>
      <c r="C27" s="63" t="s">
        <v>28</v>
      </c>
      <c r="D27" s="35" t="s">
        <v>25</v>
      </c>
      <c r="E27" s="61">
        <v>0.5</v>
      </c>
      <c r="F27" s="61">
        <v>3</v>
      </c>
      <c r="G27" s="38">
        <v>800</v>
      </c>
      <c r="H27" s="38">
        <f>G27*F27*E27</f>
        <v>1200</v>
      </c>
      <c r="I27" s="65">
        <v>800</v>
      </c>
      <c r="J27" s="61">
        <v>0.5</v>
      </c>
      <c r="K27" s="61">
        <v>3</v>
      </c>
      <c r="L27" s="38">
        <v>800</v>
      </c>
      <c r="M27" s="38">
        <f>L27*K27*J27</f>
        <v>1200</v>
      </c>
      <c r="N27" s="65">
        <v>800</v>
      </c>
    </row>
    <row r="28" spans="1:14" s="60" customFormat="1" ht="17.25" x14ac:dyDescent="0.15">
      <c r="A28" s="58" t="s">
        <v>53</v>
      </c>
      <c r="B28" s="78"/>
      <c r="C28" s="62" t="s">
        <v>29</v>
      </c>
      <c r="D28" s="54" t="s">
        <v>30</v>
      </c>
      <c r="E28" s="61">
        <v>1</v>
      </c>
      <c r="F28" s="61">
        <v>3</v>
      </c>
      <c r="G28" s="38">
        <v>580</v>
      </c>
      <c r="H28" s="38">
        <f>G28*F28*E28</f>
        <v>1740</v>
      </c>
      <c r="I28" s="65">
        <v>580</v>
      </c>
      <c r="J28" s="61">
        <v>1</v>
      </c>
      <c r="K28" s="61">
        <v>3</v>
      </c>
      <c r="L28" s="38">
        <v>580</v>
      </c>
      <c r="M28" s="38">
        <f>L28*K28*J28</f>
        <v>1740</v>
      </c>
      <c r="N28" s="65">
        <v>580</v>
      </c>
    </row>
    <row r="29" spans="1:14" ht="17.25" x14ac:dyDescent="0.15">
      <c r="A29" s="74" t="s">
        <v>14</v>
      </c>
      <c r="B29" s="75"/>
      <c r="C29" s="75"/>
      <c r="D29" s="76"/>
      <c r="E29" s="54"/>
      <c r="F29" s="54"/>
      <c r="G29" s="42"/>
      <c r="H29" s="42">
        <f>SUM(H27:H28)</f>
        <v>2940</v>
      </c>
      <c r="I29" s="66"/>
      <c r="J29" s="54"/>
      <c r="K29" s="54"/>
      <c r="L29" s="42"/>
      <c r="M29" s="42">
        <f>SUM(M27:M28)</f>
        <v>2940</v>
      </c>
      <c r="N29" s="66"/>
    </row>
    <row r="30" spans="1:14" ht="17.25" x14ac:dyDescent="0.15">
      <c r="A30" s="81" t="s">
        <v>15</v>
      </c>
      <c r="B30" s="82"/>
      <c r="C30" s="82"/>
      <c r="D30" s="83"/>
      <c r="E30" s="39"/>
      <c r="F30" s="39"/>
      <c r="G30" s="40"/>
      <c r="H30" s="40">
        <f>H25+H22+H17+H29</f>
        <v>94683</v>
      </c>
      <c r="I30" s="66"/>
      <c r="J30" s="39"/>
      <c r="K30" s="39"/>
      <c r="L30" s="40"/>
      <c r="M30" s="40">
        <f>M25+M22+M17+M29</f>
        <v>93932.2</v>
      </c>
      <c r="N30" s="66"/>
    </row>
    <row r="31" spans="1:14" ht="18" x14ac:dyDescent="0.15">
      <c r="A31" s="27">
        <v>5</v>
      </c>
      <c r="B31" s="28" t="s">
        <v>16</v>
      </c>
      <c r="C31" s="29">
        <v>0.06</v>
      </c>
      <c r="D31" s="28"/>
      <c r="E31" s="36"/>
      <c r="F31" s="36"/>
      <c r="G31" s="37"/>
      <c r="H31" s="37"/>
      <c r="I31" s="37"/>
      <c r="J31" s="36"/>
      <c r="K31" s="36"/>
      <c r="L31" s="37"/>
      <c r="M31" s="37"/>
      <c r="N31" s="37"/>
    </row>
    <row r="32" spans="1:14" ht="17.25" x14ac:dyDescent="0.15">
      <c r="A32" s="70" t="s">
        <v>17</v>
      </c>
      <c r="B32" s="70"/>
      <c r="C32" s="70"/>
      <c r="D32" s="70"/>
      <c r="E32" s="41"/>
      <c r="F32" s="41"/>
      <c r="G32" s="42"/>
      <c r="H32" s="42">
        <f>H30*C31</f>
        <v>5680.98</v>
      </c>
      <c r="I32" s="66"/>
      <c r="J32" s="41"/>
      <c r="K32" s="41"/>
      <c r="L32" s="42"/>
      <c r="M32" s="42">
        <f>M30*C31</f>
        <v>5635.9319999999998</v>
      </c>
      <c r="N32" s="66"/>
    </row>
    <row r="33" spans="1:14" ht="18" x14ac:dyDescent="0.15">
      <c r="A33" s="71"/>
      <c r="B33" s="71"/>
      <c r="C33" s="71"/>
      <c r="D33" s="71"/>
      <c r="E33" s="36"/>
      <c r="F33" s="36"/>
      <c r="G33" s="37"/>
      <c r="H33" s="37"/>
      <c r="I33" s="37"/>
      <c r="J33" s="36"/>
      <c r="K33" s="36"/>
      <c r="L33" s="37"/>
      <c r="M33" s="37"/>
      <c r="N33" s="37"/>
    </row>
    <row r="34" spans="1:14" ht="18" x14ac:dyDescent="0.15">
      <c r="A34" s="72" t="s">
        <v>5</v>
      </c>
      <c r="B34" s="72"/>
      <c r="C34" s="72"/>
      <c r="D34" s="72"/>
      <c r="E34" s="41"/>
      <c r="F34" s="41"/>
      <c r="G34" s="42"/>
      <c r="H34" s="40">
        <f>H32+H30</f>
        <v>100363.98</v>
      </c>
      <c r="I34" s="66"/>
      <c r="J34" s="41"/>
      <c r="K34" s="41"/>
      <c r="L34" s="42"/>
      <c r="M34" s="40">
        <f>M32+M30</f>
        <v>99568.131999999998</v>
      </c>
      <c r="N34" s="66"/>
    </row>
    <row r="35" spans="1:14" ht="17.25" x14ac:dyDescent="0.15">
      <c r="A35" s="30"/>
      <c r="B35" s="30"/>
      <c r="C35" s="31"/>
      <c r="D35" s="30"/>
      <c r="E35" s="32"/>
      <c r="F35" s="32"/>
      <c r="G35" s="33"/>
      <c r="H35" s="33"/>
    </row>
    <row r="36" spans="1:14" x14ac:dyDescent="0.15">
      <c r="L36" s="67"/>
      <c r="M36" s="67"/>
    </row>
    <row r="39" spans="1:14" x14ac:dyDescent="0.15">
      <c r="G39" s="53"/>
    </row>
    <row r="40" spans="1:14" x14ac:dyDescent="0.15">
      <c r="G40" s="53"/>
    </row>
  </sheetData>
  <mergeCells count="14">
    <mergeCell ref="J11:N11"/>
    <mergeCell ref="A32:D32"/>
    <mergeCell ref="A33:D33"/>
    <mergeCell ref="A34:D34"/>
    <mergeCell ref="A1:C1"/>
    <mergeCell ref="A11:C11"/>
    <mergeCell ref="A29:D29"/>
    <mergeCell ref="B27:B28"/>
    <mergeCell ref="D11:I11"/>
    <mergeCell ref="B12:C12"/>
    <mergeCell ref="A17:D17"/>
    <mergeCell ref="A25:D25"/>
    <mergeCell ref="A30:D30"/>
    <mergeCell ref="A22:D22"/>
  </mergeCells>
  <phoneticPr fontId="3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2021-05-08T05:59:38Z</dcterms:modified>
</cp:coreProperties>
</file>