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新建文件夹\work\赛诺菲沟通材料制作\"/>
    </mc:Choice>
  </mc:AlternateContent>
  <bookViews>
    <workbookView xWindow="0" yWindow="0" windowWidth="19200" windowHeight="7125"/>
  </bookViews>
  <sheets>
    <sheet name="Sheet1" sheetId="1" r:id="rId1"/>
  </sheets>
  <calcPr calcId="152511" concurrentCalc="0"/>
</workbook>
</file>

<file path=xl/calcChain.xml><?xml version="1.0" encoding="utf-8"?>
<calcChain xmlns="http://schemas.openxmlformats.org/spreadsheetml/2006/main">
  <c r="H32" i="1" l="1"/>
  <c r="H27" i="1"/>
  <c r="H20" i="1"/>
  <c r="H28" i="1"/>
  <c r="H26" i="1"/>
  <c r="H25" i="1"/>
  <c r="H24" i="1"/>
  <c r="H23" i="1"/>
  <c r="C5" i="1"/>
  <c r="H22" i="1"/>
  <c r="H21" i="1"/>
  <c r="H17" i="1"/>
  <c r="H16" i="1"/>
  <c r="H15" i="1"/>
  <c r="H14" i="1"/>
  <c r="H13" i="1"/>
  <c r="H18" i="1"/>
  <c r="H12" i="1"/>
  <c r="B5" i="1"/>
  <c r="B4" i="1"/>
  <c r="C4" i="1"/>
  <c r="H30" i="1"/>
  <c r="C6" i="1"/>
  <c r="C7" i="1"/>
</calcChain>
</file>

<file path=xl/comments1.xml><?xml version="1.0" encoding="utf-8"?>
<comments xmlns="http://schemas.openxmlformats.org/spreadsheetml/2006/main">
  <authors>
    <author>作者</author>
  </authors>
  <commentList>
    <comment ref="D10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10" authorId="0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F10" authorId="0" shapeId="0">
      <text>
        <r>
          <rPr>
            <b/>
            <sz val="9"/>
            <rFont val="宋体"/>
            <family val="3"/>
            <charset val="134"/>
          </rPr>
          <t>使用次数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<sst xmlns="http://schemas.openxmlformats.org/spreadsheetml/2006/main" count="70" uniqueCount="59">
  <si>
    <t>Invoice Summary 结算总表</t>
  </si>
  <si>
    <t xml:space="preserve">Agency: </t>
  </si>
  <si>
    <t>UBS</t>
  </si>
  <si>
    <t>Item</t>
  </si>
  <si>
    <t>Descripation</t>
  </si>
  <si>
    <t>Price</t>
  </si>
  <si>
    <t>TAX</t>
  </si>
  <si>
    <t>Total Amount</t>
  </si>
  <si>
    <t>结算明细表 Invoice Breakdown</t>
  </si>
  <si>
    <t xml:space="preserve">Item  </t>
  </si>
  <si>
    <t>Unit</t>
  </si>
  <si>
    <t>Qty</t>
  </si>
  <si>
    <t>Time of usage</t>
  </si>
  <si>
    <t>Unit Price</t>
  </si>
  <si>
    <t>Total(RMB)</t>
  </si>
  <si>
    <t>SA Rate Card Price</t>
  </si>
  <si>
    <t>材料制作</t>
  </si>
  <si>
    <t>1-1</t>
  </si>
  <si>
    <t>政策分析与解读</t>
  </si>
  <si>
    <t>医学总监，针对不同层级的客户群体产出的政策分析与解读内容，整体内容框架拟定、协调、质控，难度较高</t>
  </si>
  <si>
    <t>小时</t>
  </si>
  <si>
    <t>医学编辑，针对不同层级的客户群体产出的政策分析与解读内容撰写和修改，配套资料整理，难度较高</t>
  </si>
  <si>
    <t>1-2</t>
  </si>
  <si>
    <t>幻灯片翻译美化</t>
  </si>
  <si>
    <t>根据内容和需求重新调整幻灯片排版并美化，共9P</t>
  </si>
  <si>
    <t>P</t>
  </si>
  <si>
    <t>幻灯片翻译，中译英，共7P</t>
  </si>
  <si>
    <t>1-3</t>
  </si>
  <si>
    <t>信息整理与数据整合</t>
  </si>
  <si>
    <t>客户经理，包括医院名单整理、数据匹配、信息筛选整理分析，每次20小时</t>
  </si>
  <si>
    <t>客户经理，包括目标医院code匹配，表单制作，信息分层与汇总，每次6小时</t>
  </si>
  <si>
    <t>Total</t>
  </si>
  <si>
    <t>视频制作</t>
  </si>
  <si>
    <t>2-1</t>
  </si>
  <si>
    <t>脚本撰写</t>
  </si>
  <si>
    <t>2-2</t>
  </si>
  <si>
    <t>字幕效果制作</t>
  </si>
  <si>
    <t>为视频设计对应的字幕</t>
  </si>
  <si>
    <t>分钟</t>
  </si>
  <si>
    <t>2-3</t>
  </si>
  <si>
    <t>二维动画制作</t>
  </si>
  <si>
    <t>快闪视频转场等动画设计</t>
  </si>
  <si>
    <t>秒</t>
  </si>
  <si>
    <t>2-4</t>
  </si>
  <si>
    <t>视频剪辑</t>
  </si>
  <si>
    <t>对已经存在的素材进行剪辑、处理、拼接、合成</t>
  </si>
  <si>
    <t>2-5</t>
  </si>
  <si>
    <t>后期合成音效、特效</t>
  </si>
  <si>
    <t>对提供的视频进行音效配乐（不含版税）</t>
  </si>
  <si>
    <t>2-6</t>
  </si>
  <si>
    <t>视频文件编辑/视频较色</t>
  </si>
  <si>
    <t>调节视频亮度,对比度,饱和度等</t>
  </si>
  <si>
    <t>2-7</t>
  </si>
  <si>
    <t>成片输出</t>
  </si>
  <si>
    <t>总计</t>
  </si>
  <si>
    <t>税 Tax</t>
  </si>
  <si>
    <t>税费</t>
  </si>
  <si>
    <t>文案编辑：分镜头脚本撰写</t>
    <phoneticPr fontId="17" type="noConversion"/>
  </si>
  <si>
    <t>小时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</si>
</sst>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0_);\(0\)"/>
    <numFmt numFmtId="177" formatCode="#,##0.00_);[Red]\(#,##0.00\)"/>
    <numFmt numFmtId="178" formatCode="0.00_ "/>
  </numFmts>
  <fonts count="18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6"/>
      <name val="微软雅黑"/>
      <family val="2"/>
      <charset val="134"/>
    </font>
    <font>
      <sz val="11"/>
      <name val="微软雅黑"/>
      <family val="2"/>
      <charset val="134"/>
    </font>
    <font>
      <sz val="14"/>
      <name val="微软雅黑"/>
      <family val="2"/>
      <charset val="134"/>
    </font>
    <font>
      <sz val="14"/>
      <color indexed="8"/>
      <name val="微软雅黑"/>
      <family val="2"/>
      <charset val="134"/>
    </font>
    <font>
      <b/>
      <sz val="14"/>
      <color theme="0"/>
      <name val="微软雅黑"/>
      <family val="2"/>
      <charset val="134"/>
    </font>
    <font>
      <b/>
      <sz val="18"/>
      <color theme="1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sz val="12"/>
      <name val="宋体"/>
      <family val="3"/>
      <charset val="134"/>
    </font>
    <font>
      <sz val="10"/>
      <name val="Arial"/>
      <family val="2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3" fontId="16" fillId="0" borderId="0" applyFont="0" applyFill="0" applyBorder="0" applyAlignment="0" applyProtection="0">
      <alignment vertical="center"/>
    </xf>
    <xf numFmtId="0" fontId="12" fillId="0" borderId="0"/>
    <xf numFmtId="0" fontId="13" fillId="0" borderId="0">
      <alignment vertical="top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</cellStyleXfs>
  <cellXfs count="78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vertical="center"/>
    </xf>
    <xf numFmtId="0" fontId="0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5" fillId="2" borderId="0" xfId="0" applyFont="1" applyFill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3" fontId="4" fillId="0" borderId="1" xfId="1" applyFont="1" applyBorder="1" applyAlignment="1">
      <alignment vertical="center"/>
    </xf>
    <xf numFmtId="43" fontId="4" fillId="0" borderId="1" xfId="1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43" fontId="3" fillId="0" borderId="0" xfId="1" applyNumberFormat="1" applyFont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176" fontId="8" fillId="5" borderId="1" xfId="0" applyNumberFormat="1" applyFont="1" applyFill="1" applyBorder="1" applyAlignment="1">
      <alignment horizontal="center" vertical="center" wrapText="1"/>
    </xf>
    <xf numFmtId="176" fontId="8" fillId="5" borderId="3" xfId="0" applyNumberFormat="1" applyFont="1" applyFill="1" applyBorder="1" applyAlignment="1">
      <alignment horizontal="center" vertical="center" wrapText="1"/>
    </xf>
    <xf numFmtId="0" fontId="9" fillId="6" borderId="1" xfId="3" applyFont="1" applyFill="1" applyBorder="1" applyAlignment="1">
      <alignment horizontal="center" vertical="center"/>
    </xf>
    <xf numFmtId="0" fontId="9" fillId="6" borderId="3" xfId="3" applyFont="1" applyFill="1" applyBorder="1" applyAlignment="1">
      <alignment vertical="center"/>
    </xf>
    <xf numFmtId="0" fontId="9" fillId="6" borderId="1" xfId="3" applyFont="1" applyFill="1" applyBorder="1" applyAlignment="1">
      <alignment horizontal="left" vertical="center"/>
    </xf>
    <xf numFmtId="0" fontId="3" fillId="7" borderId="1" xfId="0" applyFont="1" applyFill="1" applyBorder="1" applyAlignment="1">
      <alignment vertical="center"/>
    </xf>
    <xf numFmtId="177" fontId="3" fillId="7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3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vertical="center"/>
    </xf>
    <xf numFmtId="49" fontId="3" fillId="0" borderId="6" xfId="3" applyNumberFormat="1" applyFont="1" applyFill="1" applyBorder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77" fontId="3" fillId="0" borderId="1" xfId="0" applyNumberFormat="1" applyFont="1" applyBorder="1" applyAlignment="1">
      <alignment vertical="center"/>
    </xf>
    <xf numFmtId="0" fontId="3" fillId="0" borderId="7" xfId="3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vertical="center"/>
    </xf>
    <xf numFmtId="0" fontId="10" fillId="0" borderId="1" xfId="3" applyFont="1" applyFill="1" applyBorder="1" applyAlignment="1">
      <alignment vertical="center"/>
    </xf>
    <xf numFmtId="0" fontId="3" fillId="0" borderId="7" xfId="0" applyFont="1" applyFill="1" applyBorder="1" applyAlignment="1">
      <alignment vertical="center" wrapText="1"/>
    </xf>
    <xf numFmtId="0" fontId="3" fillId="8" borderId="1" xfId="3" applyFont="1" applyFill="1" applyBorder="1" applyAlignment="1">
      <alignment horizontal="right" vertical="center"/>
    </xf>
    <xf numFmtId="177" fontId="3" fillId="8" borderId="1" xfId="4" applyNumberFormat="1" applyFont="1" applyFill="1" applyBorder="1" applyAlignment="1">
      <alignment horizontal="right" vertical="center" wrapText="1"/>
    </xf>
    <xf numFmtId="40" fontId="3" fillId="0" borderId="1" xfId="0" applyNumberFormat="1" applyFont="1" applyBorder="1" applyAlignment="1">
      <alignment vertical="center"/>
    </xf>
    <xf numFmtId="0" fontId="10" fillId="0" borderId="1" xfId="3" applyFont="1" applyFill="1" applyBorder="1" applyAlignment="1">
      <alignment vertical="center" wrapText="1"/>
    </xf>
    <xf numFmtId="177" fontId="3" fillId="0" borderId="1" xfId="0" applyNumberFormat="1" applyFont="1" applyBorder="1" applyAlignment="1">
      <alignment horizontal="right" vertical="center"/>
    </xf>
    <xf numFmtId="0" fontId="9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/>
    </xf>
    <xf numFmtId="9" fontId="9" fillId="6" borderId="1" xfId="0" applyNumberFormat="1" applyFont="1" applyFill="1" applyBorder="1" applyAlignment="1">
      <alignment horizontal="left" vertical="center"/>
    </xf>
    <xf numFmtId="0" fontId="9" fillId="6" borderId="0" xfId="0" applyFont="1" applyFill="1" applyBorder="1" applyAlignment="1">
      <alignment horizontal="left" vertical="center"/>
    </xf>
    <xf numFmtId="177" fontId="9" fillId="0" borderId="1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176" fontId="8" fillId="10" borderId="1" xfId="0" applyNumberFormat="1" applyFont="1" applyFill="1" applyBorder="1" applyAlignment="1">
      <alignment horizontal="center" vertical="center" wrapText="1"/>
    </xf>
    <xf numFmtId="177" fontId="3" fillId="7" borderId="1" xfId="0" applyNumberFormat="1" applyFont="1" applyFill="1" applyBorder="1" applyAlignment="1">
      <alignment horizontal="right" vertical="center"/>
    </xf>
    <xf numFmtId="177" fontId="3" fillId="0" borderId="1" xfId="0" applyNumberFormat="1" applyFont="1" applyFill="1" applyBorder="1" applyAlignment="1">
      <alignment horizontal="right" vertical="center"/>
    </xf>
    <xf numFmtId="178" fontId="3" fillId="0" borderId="1" xfId="0" applyNumberFormat="1" applyFont="1" applyFill="1" applyBorder="1" applyAlignment="1">
      <alignment horizontal="right"/>
    </xf>
    <xf numFmtId="177" fontId="3" fillId="0" borderId="1" xfId="0" applyNumberFormat="1" applyFont="1" applyFill="1" applyBorder="1" applyAlignment="1">
      <alignment horizontal="right" vertical="center"/>
    </xf>
    <xf numFmtId="0" fontId="11" fillId="9" borderId="1" xfId="0" applyFont="1" applyFill="1" applyBorder="1" applyAlignment="1">
      <alignment horizontal="center" vertical="center"/>
    </xf>
    <xf numFmtId="49" fontId="3" fillId="0" borderId="5" xfId="3" applyNumberFormat="1" applyFont="1" applyFill="1" applyBorder="1" applyAlignment="1">
      <alignment horizontal="center" vertical="center"/>
    </xf>
    <xf numFmtId="49" fontId="3" fillId="0" borderId="6" xfId="3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0" fillId="0" borderId="5" xfId="3" applyFont="1" applyFill="1" applyBorder="1" applyAlignment="1">
      <alignment horizontal="left" vertical="center" wrapText="1"/>
    </xf>
    <xf numFmtId="0" fontId="10" fillId="0" borderId="6" xfId="3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right" vertical="center"/>
    </xf>
    <xf numFmtId="0" fontId="9" fillId="0" borderId="7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  <xf numFmtId="178" fontId="3" fillId="0" borderId="7" xfId="0" applyNumberFormat="1" applyFont="1" applyFill="1" applyBorder="1" applyAlignment="1">
      <alignment horizontal="right"/>
    </xf>
    <xf numFmtId="178" fontId="3" fillId="0" borderId="4" xfId="0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right" vertical="center"/>
    </xf>
    <xf numFmtId="0" fontId="9" fillId="7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vertical="center"/>
    </xf>
  </cellXfs>
  <cellStyles count="7">
    <cellStyle name="Normal 3" xfId="2"/>
    <cellStyle name="常规" xfId="0" builtinId="0"/>
    <cellStyle name="常规 2" xfId="3"/>
    <cellStyle name="千位分隔" xfId="1" builtinId="3"/>
    <cellStyle name="千位分隔 2" xfId="4"/>
    <cellStyle name="千位分隔 2 2" xfId="5"/>
    <cellStyle name="千位分隔 3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activeCell="H33" sqref="H33"/>
    </sheetView>
  </sheetViews>
  <sheetFormatPr defaultColWidth="9" defaultRowHeight="13.5" x14ac:dyDescent="0.15"/>
  <cols>
    <col min="1" max="1" width="9.625" customWidth="1"/>
    <col min="2" max="2" width="19.375" customWidth="1"/>
    <col min="3" max="3" width="56.75" customWidth="1"/>
    <col min="5" max="5" width="12.625" customWidth="1"/>
    <col min="6" max="6" width="10.625" customWidth="1"/>
    <col min="7" max="7" width="11.625" customWidth="1"/>
    <col min="8" max="8" width="15.875" customWidth="1"/>
    <col min="9" max="9" width="14.5" customWidth="1"/>
  </cols>
  <sheetData>
    <row r="1" spans="1:9" ht="22.5" x14ac:dyDescent="0.15">
      <c r="A1" s="72" t="s">
        <v>0</v>
      </c>
      <c r="B1" s="72"/>
      <c r="C1" s="72"/>
      <c r="D1" s="3"/>
      <c r="E1" s="4"/>
    </row>
    <row r="2" spans="1:9" ht="20.25" x14ac:dyDescent="0.15">
      <c r="A2" s="5"/>
      <c r="B2" s="6" t="s">
        <v>1</v>
      </c>
      <c r="C2" s="7" t="s">
        <v>2</v>
      </c>
      <c r="D2" s="8"/>
      <c r="E2" s="4"/>
    </row>
    <row r="3" spans="1:9" ht="21" x14ac:dyDescent="0.15">
      <c r="A3" s="9" t="s">
        <v>3</v>
      </c>
      <c r="B3" s="9" t="s">
        <v>4</v>
      </c>
      <c r="C3" s="9" t="s">
        <v>5</v>
      </c>
      <c r="D3" s="8"/>
      <c r="E3" s="4"/>
    </row>
    <row r="4" spans="1:9" ht="20.25" x14ac:dyDescent="0.15">
      <c r="A4" s="10">
        <v>1</v>
      </c>
      <c r="B4" s="11" t="str">
        <f>B11</f>
        <v>材料制作</v>
      </c>
      <c r="C4" s="12">
        <f>H18</f>
        <v>55734</v>
      </c>
      <c r="D4" s="8"/>
      <c r="E4" s="4"/>
    </row>
    <row r="5" spans="1:9" ht="20.25" x14ac:dyDescent="0.15">
      <c r="A5" s="10">
        <v>2</v>
      </c>
      <c r="B5" s="11" t="str">
        <f>B19</f>
        <v>视频制作</v>
      </c>
      <c r="C5" s="12">
        <f>H27</f>
        <v>78603</v>
      </c>
      <c r="D5" s="8"/>
      <c r="E5" s="4"/>
    </row>
    <row r="6" spans="1:9" ht="20.25" x14ac:dyDescent="0.15">
      <c r="A6" s="10">
        <v>2</v>
      </c>
      <c r="B6" s="11" t="s">
        <v>6</v>
      </c>
      <c r="C6" s="13">
        <f>H30</f>
        <v>8060.2199999999993</v>
      </c>
      <c r="D6" s="8"/>
      <c r="E6" s="4"/>
    </row>
    <row r="7" spans="1:9" ht="20.25" x14ac:dyDescent="0.15">
      <c r="A7" s="14"/>
      <c r="B7" s="11" t="s">
        <v>7</v>
      </c>
      <c r="C7" s="13">
        <f>SUM(C4:C6)</f>
        <v>142397.22</v>
      </c>
      <c r="D7" s="8"/>
      <c r="E7" s="4"/>
    </row>
    <row r="8" spans="1:9" ht="16.5" x14ac:dyDescent="0.15">
      <c r="A8" s="15"/>
      <c r="B8" s="16"/>
      <c r="C8" s="16"/>
      <c r="D8" s="17"/>
      <c r="E8" s="4"/>
    </row>
    <row r="9" spans="1:9" ht="44.45" customHeight="1" x14ac:dyDescent="0.15">
      <c r="A9" s="73" t="s">
        <v>8</v>
      </c>
      <c r="B9" s="73"/>
      <c r="C9" s="73"/>
      <c r="D9" s="18"/>
      <c r="E9" s="74"/>
      <c r="F9" s="74"/>
      <c r="G9" s="74"/>
      <c r="H9" s="74"/>
      <c r="I9" s="74"/>
    </row>
    <row r="10" spans="1:9" ht="36" x14ac:dyDescent="0.15">
      <c r="A10" s="19" t="s">
        <v>9</v>
      </c>
      <c r="B10" s="75" t="s">
        <v>4</v>
      </c>
      <c r="C10" s="76"/>
      <c r="D10" s="19" t="s">
        <v>10</v>
      </c>
      <c r="E10" s="20" t="s">
        <v>11</v>
      </c>
      <c r="F10" s="20" t="s">
        <v>12</v>
      </c>
      <c r="G10" s="21" t="s">
        <v>13</v>
      </c>
      <c r="H10" s="20" t="s">
        <v>14</v>
      </c>
      <c r="I10" s="52" t="s">
        <v>15</v>
      </c>
    </row>
    <row r="11" spans="1:9" s="1" customFormat="1" ht="16.5" customHeight="1" x14ac:dyDescent="0.3">
      <c r="A11" s="22">
        <v>1</v>
      </c>
      <c r="B11" s="23" t="s">
        <v>16</v>
      </c>
      <c r="C11" s="24"/>
      <c r="D11" s="24"/>
      <c r="E11" s="25"/>
      <c r="F11" s="25"/>
      <c r="G11" s="26"/>
      <c r="H11" s="26"/>
      <c r="I11" s="53"/>
    </row>
    <row r="12" spans="1:9" s="1" customFormat="1" ht="33" x14ac:dyDescent="0.3">
      <c r="A12" s="58" t="s">
        <v>17</v>
      </c>
      <c r="B12" s="60" t="s">
        <v>18</v>
      </c>
      <c r="C12" s="27" t="s">
        <v>19</v>
      </c>
      <c r="D12" s="28" t="s">
        <v>20</v>
      </c>
      <c r="E12" s="29">
        <v>12</v>
      </c>
      <c r="F12" s="29">
        <v>2</v>
      </c>
      <c r="G12" s="30">
        <v>616</v>
      </c>
      <c r="H12" s="30">
        <f>E12*F12*G12</f>
        <v>14784</v>
      </c>
      <c r="I12" s="54">
        <v>616</v>
      </c>
    </row>
    <row r="13" spans="1:9" s="1" customFormat="1" ht="33" x14ac:dyDescent="0.3">
      <c r="A13" s="59"/>
      <c r="B13" s="61"/>
      <c r="C13" s="27" t="s">
        <v>21</v>
      </c>
      <c r="D13" s="32" t="s">
        <v>20</v>
      </c>
      <c r="E13" s="33">
        <v>35</v>
      </c>
      <c r="F13" s="33">
        <v>2</v>
      </c>
      <c r="G13" s="34">
        <v>446</v>
      </c>
      <c r="H13" s="30">
        <f>E13*F13*G13</f>
        <v>31220</v>
      </c>
      <c r="I13" s="44">
        <v>446</v>
      </c>
    </row>
    <row r="14" spans="1:9" s="1" customFormat="1" ht="16.5" x14ac:dyDescent="0.3">
      <c r="A14" s="58" t="s">
        <v>22</v>
      </c>
      <c r="B14" s="60" t="s">
        <v>23</v>
      </c>
      <c r="C14" s="27" t="s">
        <v>24</v>
      </c>
      <c r="D14" s="32" t="s">
        <v>25</v>
      </c>
      <c r="E14" s="33">
        <v>1</v>
      </c>
      <c r="F14" s="33">
        <v>9</v>
      </c>
      <c r="G14" s="34">
        <v>90</v>
      </c>
      <c r="H14" s="30">
        <f>E14*F14*G14</f>
        <v>810</v>
      </c>
      <c r="I14" s="44">
        <v>304</v>
      </c>
    </row>
    <row r="15" spans="1:9" s="1" customFormat="1" ht="16.5" x14ac:dyDescent="0.3">
      <c r="A15" s="59"/>
      <c r="B15" s="61"/>
      <c r="C15" s="27" t="s">
        <v>26</v>
      </c>
      <c r="D15" s="32" t="s">
        <v>25</v>
      </c>
      <c r="E15" s="33">
        <v>1</v>
      </c>
      <c r="F15" s="33">
        <v>7</v>
      </c>
      <c r="G15" s="34">
        <v>446</v>
      </c>
      <c r="H15" s="30">
        <f>E15*F15*G15</f>
        <v>3122</v>
      </c>
      <c r="I15" s="44">
        <v>446</v>
      </c>
    </row>
    <row r="16" spans="1:9" s="1" customFormat="1" ht="33" x14ac:dyDescent="0.3">
      <c r="A16" s="58" t="s">
        <v>27</v>
      </c>
      <c r="B16" s="62" t="s">
        <v>28</v>
      </c>
      <c r="C16" s="27" t="s">
        <v>29</v>
      </c>
      <c r="D16" s="28" t="s">
        <v>20</v>
      </c>
      <c r="E16" s="29">
        <v>20</v>
      </c>
      <c r="F16" s="29">
        <v>1</v>
      </c>
      <c r="G16" s="30">
        <v>223</v>
      </c>
      <c r="H16" s="30">
        <f>G16*E16*F16</f>
        <v>4460</v>
      </c>
      <c r="I16" s="30">
        <v>223</v>
      </c>
    </row>
    <row r="17" spans="1:9" s="1" customFormat="1" ht="33" x14ac:dyDescent="0.3">
      <c r="A17" s="59"/>
      <c r="B17" s="63"/>
      <c r="C17" s="27" t="s">
        <v>30</v>
      </c>
      <c r="D17" s="28" t="s">
        <v>20</v>
      </c>
      <c r="E17" s="29">
        <v>6</v>
      </c>
      <c r="F17" s="29">
        <v>1</v>
      </c>
      <c r="G17" s="30">
        <v>223</v>
      </c>
      <c r="H17" s="30">
        <f>G17*E17*F17</f>
        <v>1338</v>
      </c>
      <c r="I17" s="30">
        <v>223</v>
      </c>
    </row>
    <row r="18" spans="1:9" s="1" customFormat="1" ht="16.5" x14ac:dyDescent="0.3">
      <c r="A18" s="64" t="s">
        <v>31</v>
      </c>
      <c r="B18" s="65"/>
      <c r="C18" s="65"/>
      <c r="D18" s="65"/>
      <c r="E18" s="29"/>
      <c r="F18" s="29"/>
      <c r="G18" s="30"/>
      <c r="H18" s="30">
        <f>SUM(H12:H17)</f>
        <v>55734</v>
      </c>
      <c r="I18" s="55"/>
    </row>
    <row r="19" spans="1:9" s="1" customFormat="1" ht="16.5" x14ac:dyDescent="0.3">
      <c r="A19" s="22">
        <v>2</v>
      </c>
      <c r="B19" s="23" t="s">
        <v>32</v>
      </c>
      <c r="C19" s="24"/>
      <c r="D19" s="24"/>
      <c r="E19" s="25"/>
      <c r="F19" s="25"/>
      <c r="G19" s="26"/>
      <c r="H19" s="26"/>
      <c r="I19" s="53"/>
    </row>
    <row r="20" spans="1:9" s="2" customFormat="1" ht="16.5" x14ac:dyDescent="0.3">
      <c r="A20" s="31" t="s">
        <v>33</v>
      </c>
      <c r="B20" s="77" t="s">
        <v>34</v>
      </c>
      <c r="C20" s="35" t="s">
        <v>57</v>
      </c>
      <c r="D20" s="28" t="s">
        <v>58</v>
      </c>
      <c r="E20" s="36">
        <v>10.5</v>
      </c>
      <c r="F20" s="36">
        <v>1</v>
      </c>
      <c r="G20" s="37">
        <v>286</v>
      </c>
      <c r="H20" s="37">
        <f>E20*F20*G20</f>
        <v>3003</v>
      </c>
      <c r="I20" s="56">
        <v>286</v>
      </c>
    </row>
    <row r="21" spans="1:9" s="1" customFormat="1" ht="16.5" x14ac:dyDescent="0.3">
      <c r="A21" s="31" t="s">
        <v>35</v>
      </c>
      <c r="B21" s="38" t="s">
        <v>36</v>
      </c>
      <c r="C21" s="39" t="s">
        <v>37</v>
      </c>
      <c r="D21" s="28" t="s">
        <v>38</v>
      </c>
      <c r="E21" s="40">
        <v>3</v>
      </c>
      <c r="F21" s="33">
        <v>1</v>
      </c>
      <c r="G21" s="41">
        <v>800</v>
      </c>
      <c r="H21" s="42">
        <f t="shared" ref="H21:H26" si="0">E21*F21*G21</f>
        <v>2400</v>
      </c>
      <c r="I21" s="44">
        <v>800</v>
      </c>
    </row>
    <row r="22" spans="1:9" s="1" customFormat="1" ht="16.5" x14ac:dyDescent="0.3">
      <c r="A22" s="31" t="s">
        <v>39</v>
      </c>
      <c r="B22" s="43" t="s">
        <v>40</v>
      </c>
      <c r="C22" s="39" t="s">
        <v>41</v>
      </c>
      <c r="D22" s="28" t="s">
        <v>42</v>
      </c>
      <c r="E22" s="40">
        <v>105</v>
      </c>
      <c r="F22" s="33">
        <v>1</v>
      </c>
      <c r="G22" s="41">
        <v>250</v>
      </c>
      <c r="H22" s="42">
        <f t="shared" si="0"/>
        <v>26250</v>
      </c>
      <c r="I22" s="44">
        <v>250</v>
      </c>
    </row>
    <row r="23" spans="1:9" s="1" customFormat="1" ht="16.5" x14ac:dyDescent="0.3">
      <c r="A23" s="31" t="s">
        <v>43</v>
      </c>
      <c r="B23" s="43" t="s">
        <v>44</v>
      </c>
      <c r="C23" s="39" t="s">
        <v>45</v>
      </c>
      <c r="D23" s="28" t="s">
        <v>38</v>
      </c>
      <c r="E23" s="40">
        <v>3</v>
      </c>
      <c r="F23" s="33">
        <v>1</v>
      </c>
      <c r="G23" s="44">
        <v>1000</v>
      </c>
      <c r="H23" s="42">
        <f t="shared" si="0"/>
        <v>3000</v>
      </c>
      <c r="I23" s="44">
        <v>1000</v>
      </c>
    </row>
    <row r="24" spans="1:9" s="1" customFormat="1" ht="16.5" x14ac:dyDescent="0.3">
      <c r="A24" s="31" t="s">
        <v>46</v>
      </c>
      <c r="B24" s="43" t="s">
        <v>47</v>
      </c>
      <c r="C24" s="39" t="s">
        <v>48</v>
      </c>
      <c r="D24" s="28" t="s">
        <v>38</v>
      </c>
      <c r="E24" s="40">
        <v>3</v>
      </c>
      <c r="F24" s="33">
        <v>1</v>
      </c>
      <c r="G24" s="44">
        <v>1050</v>
      </c>
      <c r="H24" s="42">
        <f t="shared" si="0"/>
        <v>3150</v>
      </c>
      <c r="I24" s="44">
        <v>1050</v>
      </c>
    </row>
    <row r="25" spans="1:9" s="1" customFormat="1" ht="33" x14ac:dyDescent="0.3">
      <c r="A25" s="31" t="s">
        <v>49</v>
      </c>
      <c r="B25" s="43" t="s">
        <v>50</v>
      </c>
      <c r="C25" s="39" t="s">
        <v>51</v>
      </c>
      <c r="D25" s="28" t="s">
        <v>42</v>
      </c>
      <c r="E25" s="40">
        <v>60</v>
      </c>
      <c r="F25" s="33">
        <v>1</v>
      </c>
      <c r="G25" s="44">
        <v>580</v>
      </c>
      <c r="H25" s="42">
        <f t="shared" si="0"/>
        <v>34800</v>
      </c>
      <c r="I25" s="44">
        <v>580</v>
      </c>
    </row>
    <row r="26" spans="1:9" s="1" customFormat="1" ht="16.5" x14ac:dyDescent="0.3">
      <c r="A26" s="31" t="s">
        <v>52</v>
      </c>
      <c r="B26" s="43" t="s">
        <v>53</v>
      </c>
      <c r="C26" s="39"/>
      <c r="D26" s="28" t="s">
        <v>38</v>
      </c>
      <c r="E26" s="40">
        <v>3</v>
      </c>
      <c r="F26" s="33">
        <v>1</v>
      </c>
      <c r="G26" s="44">
        <v>2000</v>
      </c>
      <c r="H26" s="42">
        <f t="shared" si="0"/>
        <v>6000</v>
      </c>
      <c r="I26" s="44"/>
    </row>
    <row r="27" spans="1:9" s="1" customFormat="1" ht="15.95" customHeight="1" x14ac:dyDescent="0.3">
      <c r="A27" s="64" t="s">
        <v>31</v>
      </c>
      <c r="B27" s="65"/>
      <c r="C27" s="65"/>
      <c r="D27" s="65"/>
      <c r="E27" s="29"/>
      <c r="F27" s="29"/>
      <c r="G27" s="30"/>
      <c r="H27" s="30">
        <f>SUM(H20:H26)</f>
        <v>78603</v>
      </c>
      <c r="I27" s="55"/>
    </row>
    <row r="28" spans="1:9" s="1" customFormat="1" ht="16.5" x14ac:dyDescent="0.3">
      <c r="A28" s="66" t="s">
        <v>54</v>
      </c>
      <c r="B28" s="67"/>
      <c r="C28" s="67"/>
      <c r="D28" s="67"/>
      <c r="E28" s="68"/>
      <c r="F28" s="68"/>
      <c r="G28" s="69"/>
      <c r="H28" s="30">
        <f>H18+H27</f>
        <v>134337</v>
      </c>
      <c r="I28" s="55"/>
    </row>
    <row r="29" spans="1:9" s="1" customFormat="1" ht="16.5" x14ac:dyDescent="0.3">
      <c r="A29" s="45">
        <v>3</v>
      </c>
      <c r="B29" s="46" t="s">
        <v>55</v>
      </c>
      <c r="C29" s="47">
        <v>0.06</v>
      </c>
      <c r="D29" s="48"/>
      <c r="E29" s="25"/>
      <c r="F29" s="25"/>
      <c r="G29" s="26"/>
      <c r="H29" s="26"/>
      <c r="I29" s="53"/>
    </row>
    <row r="30" spans="1:9" s="1" customFormat="1" ht="16.5" x14ac:dyDescent="0.3">
      <c r="A30" s="70" t="s">
        <v>56</v>
      </c>
      <c r="B30" s="70"/>
      <c r="C30" s="70"/>
      <c r="D30" s="70"/>
      <c r="E30" s="33"/>
      <c r="F30" s="33"/>
      <c r="G30" s="34"/>
      <c r="H30" s="44">
        <f>H28*C29</f>
        <v>8060.2199999999993</v>
      </c>
      <c r="I30" s="44"/>
    </row>
    <row r="31" spans="1:9" s="1" customFormat="1" ht="16.5" x14ac:dyDescent="0.3">
      <c r="A31" s="71"/>
      <c r="B31" s="71"/>
      <c r="C31" s="71"/>
      <c r="D31" s="71"/>
      <c r="E31" s="25"/>
      <c r="F31" s="25"/>
      <c r="G31" s="26"/>
      <c r="H31" s="26"/>
      <c r="I31" s="53"/>
    </row>
    <row r="32" spans="1:9" s="1" customFormat="1" ht="16.5" x14ac:dyDescent="0.3">
      <c r="A32" s="57" t="s">
        <v>7</v>
      </c>
      <c r="B32" s="57"/>
      <c r="C32" s="57"/>
      <c r="D32" s="57"/>
      <c r="E32" s="33"/>
      <c r="F32" s="33"/>
      <c r="G32" s="34"/>
      <c r="H32" s="49">
        <f>H28+H30</f>
        <v>142397.22</v>
      </c>
      <c r="I32" s="54"/>
    </row>
    <row r="33" spans="1:4" ht="14.25" x14ac:dyDescent="0.15">
      <c r="A33" s="50"/>
      <c r="B33" s="50"/>
      <c r="C33" s="51"/>
      <c r="D33" s="50"/>
    </row>
  </sheetData>
  <mergeCells count="17">
    <mergeCell ref="E28:G28"/>
    <mergeCell ref="A30:D30"/>
    <mergeCell ref="A31:D31"/>
    <mergeCell ref="A1:C1"/>
    <mergeCell ref="A9:C9"/>
    <mergeCell ref="E9:I9"/>
    <mergeCell ref="B10:C10"/>
    <mergeCell ref="A18:D18"/>
    <mergeCell ref="A32:D32"/>
    <mergeCell ref="A12:A13"/>
    <mergeCell ref="A14:A15"/>
    <mergeCell ref="A16:A17"/>
    <mergeCell ref="B12:B13"/>
    <mergeCell ref="B14:B15"/>
    <mergeCell ref="B16:B17"/>
    <mergeCell ref="A27:D27"/>
    <mergeCell ref="A28:D28"/>
  </mergeCells>
  <phoneticPr fontId="17" type="noConversion"/>
  <pageMargins left="0.7" right="0.7" top="0.75" bottom="0.75" header="0.3" footer="0.3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刘媛媛</cp:lastModifiedBy>
  <dcterms:created xsi:type="dcterms:W3CDTF">2006-09-16T00:00:00Z</dcterms:created>
  <dcterms:modified xsi:type="dcterms:W3CDTF">2021-04-27T08:23:20Z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65C5CC17BCEB44D99CBF15C44E0FFE2F</vt:lpwstr>
  </property>
  <property fmtid="{D5CDD505-2E9C-101B-9397-08002B2CF9AE}" pid="3" name="KSOProductBuildVer">
    <vt:lpwstr>2052-11.1.0.10356</vt:lpwstr>
  </property>
</Properties>
</file>