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<sst xmlns="http://schemas.openxmlformats.org/spreadsheetml/2006/main" count="83" uniqueCount="41">
  <si>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</si>
  <si>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</si>
  <si>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</si>
  <si>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</si>
  <si>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</si>
  <si>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</si>
  <si>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</si>
  <si>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</si>
  <si>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</si>
  <si>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</si>
  <si>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</si>
  <si>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</si>
  <si>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</si>
  <si>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</si>
  <si>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</si>
  <si>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</si>
  <si>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</si>
  <si>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</si>
  <si>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</si>
  <si>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</si>
  <si>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</si>
  <si>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</si>
  <si>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</si>
  <si>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呼吸领域文献查找六期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</si>
  <si>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</si>
  <si>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</si>
  <si>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</si>
  <si>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</si>
  <si>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r>
      <rPr>
        <sz val="10"/>
        <color theme="1"/>
        <rFont val="微软雅黑"/>
        <charset val="134"/>
      </rPr>
      <t>英文原文下载 共1</t>
    </r>
    <r>
      <rPr>
        <sz val="10"/>
        <color theme="1"/>
        <rFont val="微软雅黑"/>
        <charset val="134"/>
      </rPr>
      <t>20</t>
    </r>
    <r>
      <rPr>
        <sz val="10"/>
        <color theme="1"/>
        <rFont val="微软雅黑"/>
        <charset val="134"/>
      </rPr>
      <t>篇
交付物：PDF文件（非版权）</t>
    </r>
  </si>
  <si>
    <t>篇</t>
  </si>
  <si>
    <t>文献标注(new work)</t>
  </si>
  <si>
    <t>根据所提供素材整理、高亮</t>
  </si>
  <si>
    <t>心血管领域文献查找六期</t>
  </si>
  <si>
    <t>根据主题词对相关文献进行检索、阅读、汇总
覆盖心血管领域共20位专家，每位VIP约4-5个主题词</t>
  </si>
  <si>
    <t>英文原文下载 共301篇
交付物：PDF文件（非版权）</t>
  </si>
  <si>
    <t>肺癌-IO领域文献查找</t>
  </si>
  <si>
    <t>根据主题词对相关文献进行检索、阅读、汇总
覆盖肺癌-IO领域共30位专家，每位VIP约4-5个主题词</t>
  </si>
  <si>
    <t>英文原文下载 按每人15篇文献计算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</si>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</sst>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177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6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Alignment="1"/>
    <xf numFmtId="177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7" fontId="3" fillId="0" borderId="0" xfId="51" applyNumberFormat="1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topLeftCell="A2" workbookViewId="0">
      <selection activeCell="H7" sqref="H7"/>
    </sheetView>
  </sheetViews>
  <sheetFormatPr defaultColWidth="8.8" defaultRowHeight="15" outlineLevelCol="3"/>
  <cols>
    <col min="1" max="1" width="2.6" customWidth="1"/>
    <col min="2" max="2" width="39.6" customWidth="1"/>
    <col min="3" max="3" width="3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ht="32.25" customHeight="1" spans="2:4">
      <c r="B3" s="5" t="s">
        <v>3</v>
      </c>
      <c r="C3" s="53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5" t="s">
        <v>11</v>
      </c>
      <c r="C9" s="56">
        <f>medical!H23</f>
        <v>13025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1">
        <f>'Staffing Fee'!H10</f>
        <v>800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13825</v>
      </c>
    </row>
    <row r="14" spans="2:3">
      <c r="B14" s="60" t="s">
        <v>13</v>
      </c>
      <c r="C14" s="61">
        <f>C13*0.06</f>
        <v>829.5</v>
      </c>
    </row>
    <row r="15" ht="15.75" spans="2:3">
      <c r="B15" s="29" t="s">
        <v>14</v>
      </c>
      <c r="C15" s="31">
        <f>C13+C14</f>
        <v>14654.5</v>
      </c>
    </row>
    <row r="16" spans="2:2">
      <c r="B16" s="62" t="s">
        <v>15</v>
      </c>
    </row>
    <row r="18" spans="2:3">
      <c r="B18" s="63" t="s">
        <v>16</v>
      </c>
      <c r="C18" s="64">
        <f>C11/C13</f>
        <v>0.0578661844484629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zoomScale="82" zoomScaleNormal="82" zoomScaleSheetLayoutView="90" topLeftCell="A4" workbookViewId="0">
      <selection activeCell="B17" sqref="B17:G17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25">
        <v>20</v>
      </c>
      <c r="F9" s="44" t="s">
        <v>26</v>
      </c>
      <c r="G9" s="45">
        <v>25</v>
      </c>
      <c r="H9" s="28">
        <f>E9*G9</f>
        <v>500</v>
      </c>
    </row>
    <row r="10" s="39" customFormat="1" ht="29" spans="2:8">
      <c r="B10" s="22" t="s">
        <v>27</v>
      </c>
      <c r="C10" s="22" t="s">
        <v>28</v>
      </c>
      <c r="D10" s="46"/>
      <c r="E10" s="25">
        <v>10</v>
      </c>
      <c r="F10" s="44" t="s">
        <v>29</v>
      </c>
      <c r="G10" s="45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7"/>
      <c r="E11" s="25">
        <v>15</v>
      </c>
      <c r="F11" s="44" t="s">
        <v>29</v>
      </c>
      <c r="G11" s="45">
        <v>120</v>
      </c>
      <c r="H11" s="28">
        <f t="shared" si="0"/>
        <v>1800</v>
      </c>
    </row>
    <row r="12" spans="2:8">
      <c r="B12" s="48"/>
      <c r="C12" s="49"/>
      <c r="D12" s="49"/>
      <c r="E12" s="49"/>
      <c r="F12" s="49"/>
      <c r="G12" s="50"/>
      <c r="H12" s="51">
        <f>SUM(H9:H11)</f>
        <v>3500</v>
      </c>
    </row>
    <row r="13" s="1" customFormat="1" ht="16.5" spans="2:8">
      <c r="B13" s="40" t="s">
        <v>32</v>
      </c>
      <c r="C13" s="41"/>
      <c r="D13" s="41"/>
      <c r="E13" s="41"/>
      <c r="F13" s="41"/>
      <c r="G13" s="41"/>
      <c r="H13" s="42"/>
    </row>
    <row r="14" s="39" customFormat="1" ht="43.5" spans="2:8">
      <c r="B14" s="22" t="s">
        <v>24</v>
      </c>
      <c r="C14" s="22" t="s">
        <v>33</v>
      </c>
      <c r="D14" s="43">
        <v>2021</v>
      </c>
      <c r="E14" s="25">
        <v>20</v>
      </c>
      <c r="F14" s="44" t="s">
        <v>26</v>
      </c>
      <c r="G14" s="45">
        <v>100</v>
      </c>
      <c r="H14" s="28">
        <f>E14*G14</f>
        <v>2000</v>
      </c>
    </row>
    <row r="15" s="39" customFormat="1" ht="29" spans="2:8">
      <c r="B15" s="22" t="s">
        <v>27</v>
      </c>
      <c r="C15" s="22" t="s">
        <v>34</v>
      </c>
      <c r="D15" s="46"/>
      <c r="E15" s="25">
        <v>10</v>
      </c>
      <c r="F15" s="44" t="s">
        <v>29</v>
      </c>
      <c r="G15" s="45">
        <v>301</v>
      </c>
      <c r="H15" s="28">
        <f t="shared" ref="H15:H16" si="1">E15*G15</f>
        <v>3010</v>
      </c>
    </row>
    <row r="16" s="39" customFormat="1" ht="25.5" customHeight="1" spans="2:8">
      <c r="B16" s="22" t="s">
        <v>30</v>
      </c>
      <c r="C16" s="22" t="s">
        <v>31</v>
      </c>
      <c r="D16" s="47"/>
      <c r="E16" s="25">
        <v>15</v>
      </c>
      <c r="F16" s="44" t="s">
        <v>29</v>
      </c>
      <c r="G16" s="45">
        <v>301</v>
      </c>
      <c r="H16" s="28">
        <f t="shared" si="1"/>
        <v>4515</v>
      </c>
    </row>
    <row r="17" spans="2:8">
      <c r="B17" s="48"/>
      <c r="C17" s="49"/>
      <c r="D17" s="49"/>
      <c r="E17" s="49"/>
      <c r="F17" s="49"/>
      <c r="G17" s="50"/>
      <c r="H17" s="51">
        <f>SUM(H14:H16)</f>
        <v>9525</v>
      </c>
    </row>
    <row r="18" s="1" customFormat="1" ht="16.5" spans="2:8">
      <c r="B18" s="40" t="s">
        <v>35</v>
      </c>
      <c r="C18" s="41"/>
      <c r="D18" s="41"/>
      <c r="E18" s="41"/>
      <c r="F18" s="41"/>
      <c r="G18" s="41"/>
      <c r="H18" s="42"/>
    </row>
    <row r="19" s="39" customFormat="1" ht="43.5" spans="2:8">
      <c r="B19" s="22" t="s">
        <v>24</v>
      </c>
      <c r="C19" s="22" t="s">
        <v>36</v>
      </c>
      <c r="D19" s="43">
        <v>2021</v>
      </c>
      <c r="E19" s="25">
        <v>20</v>
      </c>
      <c r="F19" s="44" t="s">
        <v>26</v>
      </c>
      <c r="G19" s="45">
        <v>0</v>
      </c>
      <c r="H19" s="28">
        <f>E19*G19</f>
        <v>0</v>
      </c>
    </row>
    <row r="20" s="39" customFormat="1" ht="29" spans="2:8">
      <c r="B20" s="22" t="s">
        <v>27</v>
      </c>
      <c r="C20" s="22" t="s">
        <v>37</v>
      </c>
      <c r="D20" s="46"/>
      <c r="E20" s="25">
        <v>10</v>
      </c>
      <c r="F20" s="44" t="s">
        <v>29</v>
      </c>
      <c r="G20" s="45">
        <v>0</v>
      </c>
      <c r="H20" s="28">
        <f t="shared" ref="H20:H21" si="2">E20*G20</f>
        <v>0</v>
      </c>
    </row>
    <row r="21" s="39" customFormat="1" spans="2:8">
      <c r="B21" s="22" t="s">
        <v>30</v>
      </c>
      <c r="C21" s="22" t="s">
        <v>31</v>
      </c>
      <c r="D21" s="47"/>
      <c r="E21" s="25">
        <v>15</v>
      </c>
      <c r="F21" s="44" t="s">
        <v>29</v>
      </c>
      <c r="G21" s="45">
        <v>0</v>
      </c>
      <c r="H21" s="28">
        <f t="shared" si="2"/>
        <v>0</v>
      </c>
    </row>
    <row r="22" spans="2:8">
      <c r="B22" s="48"/>
      <c r="C22" s="49"/>
      <c r="D22" s="49"/>
      <c r="E22" s="49"/>
      <c r="F22" s="49"/>
      <c r="G22" s="50"/>
      <c r="H22" s="51">
        <f>SUM(H19:H21)</f>
        <v>0</v>
      </c>
    </row>
    <row r="23" ht="15.75" spans="2:8">
      <c r="B23" s="29"/>
      <c r="C23" s="30"/>
      <c r="D23" s="30"/>
      <c r="E23" s="30"/>
      <c r="F23" s="30"/>
      <c r="G23" s="30"/>
      <c r="H23" s="52">
        <f>H12+H17+H22</f>
        <v>13025</v>
      </c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 s="32"/>
      <c r="C27" s="33"/>
      <c r="D27" s="33"/>
      <c r="E27" s="34"/>
      <c r="F27"/>
      <c r="G27"/>
      <c r="H27"/>
    </row>
    <row r="28" s="39" customFormat="1" spans="1:8">
      <c r="A28"/>
      <c r="B28" s="35"/>
      <c r="C28" s="36"/>
      <c r="D28" s="36"/>
      <c r="E28" s="37"/>
      <c r="F28"/>
      <c r="G28"/>
      <c r="H28"/>
    </row>
    <row r="29" s="39" customFormat="1" spans="1:8">
      <c r="A29"/>
      <c r="B29" s="35"/>
      <c r="C29" s="36"/>
      <c r="D29" s="36"/>
      <c r="E29" s="37"/>
      <c r="F29"/>
      <c r="G29"/>
      <c r="H29"/>
    </row>
    <row r="30" s="39" customFormat="1" spans="1:8">
      <c r="A30"/>
      <c r="B30" s="35"/>
      <c r="C30" s="36"/>
      <c r="D30" s="36"/>
      <c r="E30" s="37"/>
      <c r="F30"/>
      <c r="G30"/>
      <c r="H30"/>
    </row>
    <row r="31" spans="2:5">
      <c r="B31" s="35"/>
      <c r="C31" s="36"/>
      <c r="D31" s="36"/>
      <c r="E31" s="37"/>
    </row>
    <row r="32" s="1" customFormat="1" spans="1:8">
      <c r="A32"/>
      <c r="B32" s="35"/>
      <c r="C32" s="38"/>
      <c r="D32" s="38"/>
      <c r="E32" s="37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7" s="39" customFormat="1" spans="1:8">
      <c r="A37"/>
      <c r="B37"/>
      <c r="C37" s="2"/>
      <c r="D37" s="2"/>
      <c r="E37"/>
      <c r="F37"/>
      <c r="G37"/>
      <c r="H37"/>
    </row>
    <row r="38" s="39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5" s="39" customFormat="1" spans="1:8">
      <c r="A45"/>
      <c r="B45"/>
      <c r="C45" s="2"/>
      <c r="D45" s="2"/>
      <c r="E45"/>
      <c r="F45"/>
      <c r="G45"/>
      <c r="H45"/>
    </row>
    <row r="46" s="39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3" s="39" customFormat="1" spans="1:8">
      <c r="A53"/>
      <c r="B53"/>
      <c r="C53" s="2"/>
      <c r="D53" s="2"/>
      <c r="E53"/>
      <c r="F53"/>
      <c r="G53"/>
      <c r="H53"/>
    </row>
    <row r="54" s="39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1" s="39" customFormat="1" spans="1:8">
      <c r="A61"/>
      <c r="B61"/>
      <c r="C61" s="2"/>
      <c r="D61" s="2"/>
      <c r="E61"/>
      <c r="F61"/>
      <c r="G61"/>
      <c r="H61"/>
    </row>
    <row r="62" s="39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69" s="39" customFormat="1" spans="1:8">
      <c r="A69"/>
      <c r="B69"/>
      <c r="C69" s="2"/>
      <c r="D69" s="2"/>
      <c r="E69"/>
      <c r="F69"/>
      <c r="G69"/>
      <c r="H69"/>
    </row>
    <row r="70" s="39" customFormat="1" spans="1:8">
      <c r="A70"/>
      <c r="B70"/>
      <c r="C70" s="2"/>
      <c r="D70" s="2"/>
      <c r="E70"/>
      <c r="F70"/>
      <c r="G70"/>
      <c r="H70"/>
    </row>
    <row r="72" s="1" customFormat="1" spans="1:8">
      <c r="A72"/>
      <c r="B72"/>
      <c r="C72" s="2"/>
      <c r="D72" s="2"/>
      <c r="E72"/>
      <c r="F72"/>
      <c r="G72"/>
      <c r="H72"/>
    </row>
    <row r="74" s="1" customFormat="1" spans="1:8">
      <c r="A74"/>
      <c r="B74"/>
      <c r="C74" s="2"/>
      <c r="D74" s="2"/>
      <c r="E74"/>
      <c r="F74"/>
      <c r="G74"/>
      <c r="H74"/>
    </row>
    <row r="75" s="39" customFormat="1" spans="1:8">
      <c r="A75"/>
      <c r="B75"/>
      <c r="C75" s="2"/>
      <c r="D75" s="2"/>
      <c r="E75"/>
      <c r="F75"/>
      <c r="G75"/>
      <c r="H75"/>
    </row>
    <row r="76" s="39" customFormat="1" spans="1:8">
      <c r="A76"/>
      <c r="B76"/>
      <c r="C76" s="2"/>
      <c r="D76" s="2"/>
      <c r="E76"/>
      <c r="F76"/>
      <c r="G76"/>
      <c r="H76"/>
    </row>
    <row r="77" s="39" customFormat="1" spans="1:8">
      <c r="A77"/>
      <c r="B77"/>
      <c r="C77" s="2"/>
      <c r="D77" s="2"/>
      <c r="E77"/>
      <c r="F77"/>
      <c r="G77"/>
      <c r="H77"/>
    </row>
    <row r="78" s="39" customFormat="1" spans="1:8">
      <c r="A78"/>
      <c r="B78"/>
      <c r="C78" s="2"/>
      <c r="D78" s="2"/>
      <c r="E78"/>
      <c r="F78"/>
      <c r="G78"/>
      <c r="H78"/>
    </row>
    <row r="80" s="1" customFormat="1" spans="1:8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F13" sqref="F13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38</v>
      </c>
      <c r="C8" s="20"/>
      <c r="D8" s="20"/>
      <c r="E8" s="20"/>
      <c r="F8" s="20"/>
      <c r="G8" s="20"/>
      <c r="H8" s="21"/>
    </row>
    <row r="9" spans="2:8">
      <c r="B9" s="22" t="s">
        <v>39</v>
      </c>
      <c r="C9" s="23"/>
      <c r="D9" s="24">
        <v>2021</v>
      </c>
      <c r="E9" s="25">
        <v>400</v>
      </c>
      <c r="F9" s="26" t="s">
        <v>40</v>
      </c>
      <c r="G9" s="27">
        <v>2</v>
      </c>
      <c r="H9" s="28">
        <f>E9*G9</f>
        <v>800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800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2022-08-30T09:28:02Z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CF81BFA176E94C9C99F56F8356F464F4</vt:lpwstr>
  </property>
</Properties>
</file>