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H15" i="3" l="1"/>
  <c r="H16" i="3" s="1"/>
  <c r="H14" i="3"/>
  <c r="H21" i="3" l="1"/>
  <c r="H18" i="3"/>
  <c r="H13" i="3"/>
  <c r="B7" i="3" l="1"/>
  <c r="B6" i="3"/>
  <c r="B5" i="3"/>
  <c r="H22" i="3"/>
  <c r="C6" i="3" s="1"/>
  <c r="I13" i="3" l="1"/>
  <c r="C4" i="3"/>
  <c r="H19" i="3" l="1"/>
  <c r="H23" i="3" s="1"/>
  <c r="H25" i="3" s="1"/>
  <c r="B4" i="3"/>
  <c r="C5" i="3" l="1"/>
  <c r="H27" i="3" l="1"/>
  <c r="C7" i="3" l="1"/>
  <c r="C8" i="3" s="1"/>
</calcChain>
</file>

<file path=xl/comments1.xml><?xml version="1.0" encoding="utf-8"?>
<comments xmlns="http://schemas.openxmlformats.org/spreadsheetml/2006/main">
  <authors>
    <author>作者</author>
  </authors>
  <commentList>
    <comment ref="D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1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<sst xmlns="http://schemas.openxmlformats.org/spreadsheetml/2006/main" count="45" uniqueCount="39">
  <si>
    <t>Quotation Summary 报价总表</t>
    <phoneticPr fontId="4" type="noConversion"/>
  </si>
  <si>
    <t xml:space="preserve">Agency: </t>
    <phoneticPr fontId="4" type="noConversion"/>
  </si>
  <si>
    <t>UBS</t>
    <phoneticPr fontId="4" type="noConversion"/>
  </si>
  <si>
    <t>Item</t>
  </si>
  <si>
    <t>Descripation</t>
    <phoneticPr fontId="4" type="noConversion"/>
  </si>
  <si>
    <t>Price</t>
    <phoneticPr fontId="4" type="noConversion"/>
  </si>
  <si>
    <t>Total Amount</t>
    <phoneticPr fontId="4" type="noConversion"/>
  </si>
  <si>
    <t>报价明细表 Quotation Breakdown</t>
    <phoneticPr fontId="4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</si>
  <si>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</si>
  <si>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</si>
  <si>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</si>
  <si>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</si>
  <si>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</si>
  <si>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</si>
  <si>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4" type="noConversion"/>
  </si>
  <si>
    <t>SA Rate Card Price</t>
    <phoneticPr fontId="4" type="noConversion"/>
  </si>
  <si>
    <t>1-1</t>
    <phoneticPr fontId="4" type="noConversion"/>
  </si>
  <si>
    <t>Total</t>
    <phoneticPr fontId="4" type="noConversion"/>
  </si>
  <si>
    <t>合计</t>
    <phoneticPr fontId="4" type="noConversion"/>
  </si>
  <si>
    <t>税 Tax</t>
  </si>
  <si>
    <t>Total</t>
  </si>
  <si>
    <t>2-1</t>
    <phoneticPr fontId="4" type="noConversion"/>
  </si>
  <si>
    <t>医学修改和查找</t>
    <phoneticPr fontId="4" type="noConversion"/>
  </si>
  <si>
    <t>医学编辑</t>
    <phoneticPr fontId="4" type="noConversion"/>
  </si>
  <si>
    <t>时</t>
    <phoneticPr fontId="4" type="noConversion"/>
  </si>
  <si>
    <t>图片修改</t>
    <phoneticPr fontId="4" type="noConversion"/>
  </si>
  <si>
    <t>视频修改</t>
    <phoneticPr fontId="4" type="noConversion"/>
  </si>
  <si>
    <t>3-1</t>
    <phoneticPr fontId="4" type="noConversion"/>
  </si>
  <si>
    <t>分钟</t>
    <phoneticPr fontId="3" type="noConversion"/>
  </si>
  <si>
    <t>艺术总监</t>
    <phoneticPr fontId="4" type="noConversion"/>
  </si>
  <si>
    <t>Video 剪辑</t>
    <phoneticPr fontId="3" type="noConversion"/>
  </si>
  <si>
    <t xml:space="preserve"> </t>
    <phoneticPr fontId="3" type="noConversion"/>
  </si>
  <si>
    <t>修改文章内容并查找reference，100篇，每篇3个reference</t>
    <phoneticPr fontId="4" type="noConversion"/>
  </si>
  <si>
    <t>1-2</t>
    <phoneticPr fontId="3" type="noConversion"/>
  </si>
  <si>
    <t>客户经理</t>
    <phoneticPr fontId="3" type="noConversion"/>
  </si>
  <si>
    <t>替换审批编号及有效日期，50个PDF</t>
    <phoneticPr fontId="3" type="noConversion"/>
  </si>
  <si>
    <t>修改视频中的审批编号及有效期，10条5分钟视频</t>
    <phoneticPr fontId="3" type="noConversion"/>
  </si>
  <si>
    <t>根据材料内容修改或重出题目5个/篇，50篇</t>
    <phoneticPr fontId="3" type="noConversion"/>
  </si>
  <si>
    <t>对提供的图片进行修改，替换审批编号及有效日期，100张图片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</si>
</sst>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);[Red]\(#,##0.00\)"/>
    <numFmt numFmtId="177" formatCode="0_);\(0\)"/>
    <numFmt numFmtId="178" formatCode="0.00_ "/>
  </numFmts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i/>
      <sz val="1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Arial"/>
      <family val="2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1" fillId="0" borderId="0">
      <alignment vertical="top"/>
    </xf>
    <xf numFmtId="43" fontId="15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center" vertical="center" wrapText="1"/>
    </xf>
    <xf numFmtId="177" fontId="10" fillId="6" borderId="3" xfId="0" applyNumberFormat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 wrapText="1"/>
    </xf>
    <xf numFmtId="0" fontId="12" fillId="8" borderId="1" xfId="2" applyFont="1" applyFill="1" applyBorder="1" applyAlignment="1">
      <alignment horizontal="center" vertical="center"/>
    </xf>
    <xf numFmtId="0" fontId="12" fillId="8" borderId="3" xfId="2" applyFont="1" applyFill="1" applyBorder="1" applyAlignment="1">
      <alignment vertical="center"/>
    </xf>
    <xf numFmtId="0" fontId="12" fillId="8" borderId="1" xfId="2" applyFont="1" applyFill="1" applyBorder="1" applyAlignment="1">
      <alignment horizontal="left" vertical="center"/>
    </xf>
    <xf numFmtId="0" fontId="13" fillId="9" borderId="1" xfId="0" applyFont="1" applyFill="1" applyBorder="1" applyAlignment="1">
      <alignment vertical="center"/>
    </xf>
    <xf numFmtId="176" fontId="13" fillId="9" borderId="1" xfId="0" applyNumberFormat="1" applyFont="1" applyFill="1" applyBorder="1" applyAlignment="1">
      <alignment vertical="center"/>
    </xf>
    <xf numFmtId="176" fontId="13" fillId="9" borderId="1" xfId="0" applyNumberFormat="1" applyFont="1" applyFill="1" applyBorder="1" applyAlignment="1">
      <alignment horizontal="right" vertical="center"/>
    </xf>
    <xf numFmtId="49" fontId="13" fillId="0" borderId="5" xfId="2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2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left" vertical="center"/>
    </xf>
    <xf numFmtId="9" fontId="12" fillId="8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0" xfId="0" applyNumberFormat="1" applyFont="1" applyAlignment="1">
      <alignment horizontal="right" vertical="center"/>
    </xf>
    <xf numFmtId="0" fontId="0" fillId="0" borderId="11" xfId="0" applyBorder="1"/>
    <xf numFmtId="0" fontId="0" fillId="4" borderId="0" xfId="0" applyFill="1"/>
    <xf numFmtId="0" fontId="13" fillId="4" borderId="1" xfId="2" applyFont="1" applyFill="1" applyBorder="1" applyAlignment="1">
      <alignment vertical="center"/>
    </xf>
    <xf numFmtId="0" fontId="13" fillId="4" borderId="1" xfId="2" applyFont="1" applyFill="1" applyBorder="1" applyAlignment="1">
      <alignment horizontal="left" vertical="center"/>
    </xf>
    <xf numFmtId="0" fontId="13" fillId="4" borderId="9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176" fontId="13" fillId="9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49" fontId="13" fillId="0" borderId="12" xfId="2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/>
    </xf>
    <xf numFmtId="0" fontId="12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13" fillId="0" borderId="3" xfId="2" applyNumberFormat="1" applyFont="1" applyFill="1" applyBorder="1" applyAlignment="1">
      <alignment horizontal="right" vertical="center"/>
    </xf>
    <xf numFmtId="49" fontId="13" fillId="0" borderId="6" xfId="2" applyNumberFormat="1" applyFont="1" applyFill="1" applyBorder="1" applyAlignment="1">
      <alignment horizontal="right" vertical="center"/>
    </xf>
    <xf numFmtId="49" fontId="13" fillId="0" borderId="4" xfId="2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13" xfId="2" applyFont="1" applyFill="1" applyBorder="1" applyAlignment="1">
      <alignment horizontal="left" vertical="center" wrapText="1"/>
    </xf>
    <xf numFmtId="49" fontId="13" fillId="0" borderId="7" xfId="2" applyNumberFormat="1" applyFont="1" applyFill="1" applyBorder="1" applyAlignment="1">
      <alignment horizontal="center" vertical="center"/>
    </xf>
    <xf numFmtId="49" fontId="13" fillId="0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G12" sqref="G12"/>
    </sheetView>
  </sheetViews>
  <sheetFormatPr defaultRowHeight="13.5" x14ac:dyDescent="0.15"/>
  <cols>
    <col min="1" max="1" width="16" customWidth="1"/>
    <col min="2" max="2" width="36.625" bestFit="1" customWidth="1"/>
    <col min="3" max="3" width="55.625" bestFit="1" customWidth="1"/>
    <col min="5" max="6" width="9.125" bestFit="1" customWidth="1"/>
    <col min="7" max="7" width="12.125" bestFit="1" customWidth="1"/>
    <col min="8" max="8" width="15.375" bestFit="1" customWidth="1"/>
    <col min="9" max="9" width="13.75" bestFit="1" customWidth="1"/>
  </cols>
  <sheetData>
    <row r="1" spans="1:10" ht="22.5" x14ac:dyDescent="0.15">
      <c r="A1" s="66" t="s">
        <v>0</v>
      </c>
      <c r="B1" s="66"/>
      <c r="C1" s="66"/>
      <c r="D1" s="1"/>
      <c r="E1" s="2"/>
      <c r="F1" s="2"/>
      <c r="G1" s="3"/>
      <c r="H1" s="3"/>
      <c r="I1" s="4"/>
    </row>
    <row r="2" spans="1:10" ht="20.25" x14ac:dyDescent="0.15">
      <c r="A2" s="5"/>
      <c r="B2" s="6" t="s">
        <v>1</v>
      </c>
      <c r="C2" s="7" t="s">
        <v>2</v>
      </c>
      <c r="D2" s="8"/>
      <c r="E2" s="2"/>
      <c r="F2" s="2"/>
      <c r="G2" s="3"/>
      <c r="H2" s="3"/>
      <c r="I2" s="4"/>
    </row>
    <row r="3" spans="1:10" ht="21" x14ac:dyDescent="0.15">
      <c r="A3" s="9" t="s">
        <v>3</v>
      </c>
      <c r="B3" s="9" t="s">
        <v>4</v>
      </c>
      <c r="C3" s="9" t="s">
        <v>5</v>
      </c>
      <c r="D3" s="8"/>
      <c r="E3" s="2"/>
      <c r="F3" s="2"/>
      <c r="G3" s="3"/>
      <c r="H3" s="3"/>
      <c r="I3" s="4"/>
    </row>
    <row r="4" spans="1:10" ht="20.25" x14ac:dyDescent="0.15">
      <c r="A4" s="10">
        <v>1</v>
      </c>
      <c r="B4" s="11" t="str">
        <f>B12</f>
        <v>医学修改和查找</v>
      </c>
      <c r="C4" s="12">
        <f>H16</f>
        <v>137800</v>
      </c>
      <c r="D4" s="8"/>
      <c r="E4" s="2"/>
      <c r="F4" s="2"/>
      <c r="G4" s="3"/>
      <c r="H4" s="3"/>
      <c r="I4" s="4"/>
    </row>
    <row r="5" spans="1:10" ht="20.25" x14ac:dyDescent="0.15">
      <c r="A5" s="10">
        <v>2</v>
      </c>
      <c r="B5" s="11" t="str">
        <f>B17</f>
        <v>图片修改</v>
      </c>
      <c r="C5" s="12">
        <f>H19</f>
        <v>85800</v>
      </c>
      <c r="D5" s="8"/>
      <c r="E5" s="2"/>
      <c r="F5" s="2"/>
      <c r="G5" s="3"/>
      <c r="H5" s="3"/>
      <c r="I5" s="4"/>
    </row>
    <row r="6" spans="1:10" ht="20.25" x14ac:dyDescent="0.15">
      <c r="A6" s="10">
        <v>3</v>
      </c>
      <c r="B6" s="11" t="str">
        <f>B20</f>
        <v>视频修改</v>
      </c>
      <c r="C6" s="12">
        <f>H22</f>
        <v>25000</v>
      </c>
      <c r="D6" s="8"/>
      <c r="E6" s="2"/>
      <c r="F6" s="2"/>
      <c r="G6" s="3"/>
      <c r="H6" s="3"/>
      <c r="I6" s="4"/>
    </row>
    <row r="7" spans="1:10" ht="20.25" x14ac:dyDescent="0.15">
      <c r="A7" s="10">
        <v>4</v>
      </c>
      <c r="B7" s="11" t="str">
        <f>B24</f>
        <v>税 Tax</v>
      </c>
      <c r="C7" s="13">
        <f>H25</f>
        <v>14916</v>
      </c>
      <c r="D7" s="8"/>
      <c r="E7" s="2"/>
      <c r="F7" s="2"/>
      <c r="G7" s="3"/>
      <c r="H7" s="3"/>
      <c r="I7" s="4"/>
    </row>
    <row r="8" spans="1:10" ht="20.25" x14ac:dyDescent="0.15">
      <c r="A8" s="14"/>
      <c r="B8" s="11" t="s">
        <v>6</v>
      </c>
      <c r="C8" s="13">
        <f>C4+C5+C7+C6</f>
        <v>263516</v>
      </c>
      <c r="D8" s="8"/>
      <c r="E8" s="2"/>
      <c r="F8" s="2"/>
      <c r="G8" s="3"/>
      <c r="H8" s="3"/>
      <c r="I8" s="4"/>
    </row>
    <row r="9" spans="1:10" ht="16.5" x14ac:dyDescent="0.15">
      <c r="A9" s="15"/>
      <c r="B9" s="16"/>
      <c r="C9" s="16"/>
      <c r="D9" s="17"/>
      <c r="E9" s="2"/>
      <c r="F9" s="2"/>
      <c r="G9" s="3"/>
      <c r="H9" s="3"/>
      <c r="I9" s="4"/>
    </row>
    <row r="10" spans="1:10" ht="22.5" x14ac:dyDescent="0.15">
      <c r="A10" s="67" t="s">
        <v>7</v>
      </c>
      <c r="B10" s="67"/>
      <c r="C10" s="67"/>
      <c r="D10" s="18"/>
      <c r="E10" s="71"/>
      <c r="F10" s="71"/>
      <c r="G10" s="71"/>
      <c r="H10" s="71"/>
      <c r="I10" s="71"/>
    </row>
    <row r="11" spans="1:10" ht="36" x14ac:dyDescent="0.15">
      <c r="A11" s="19" t="s">
        <v>8</v>
      </c>
      <c r="B11" s="72" t="s">
        <v>9</v>
      </c>
      <c r="C11" s="73"/>
      <c r="D11" s="19" t="s">
        <v>10</v>
      </c>
      <c r="E11" s="20" t="s">
        <v>11</v>
      </c>
      <c r="F11" s="20" t="s">
        <v>12</v>
      </c>
      <c r="G11" s="21" t="s">
        <v>13</v>
      </c>
      <c r="H11" s="20" t="s">
        <v>14</v>
      </c>
      <c r="I11" s="22" t="s">
        <v>15</v>
      </c>
    </row>
    <row r="12" spans="1:10" ht="18" x14ac:dyDescent="0.15">
      <c r="A12" s="23">
        <v>1</v>
      </c>
      <c r="B12" s="24" t="s">
        <v>22</v>
      </c>
      <c r="C12" s="25"/>
      <c r="D12" s="25"/>
      <c r="E12" s="26"/>
      <c r="F12" s="26"/>
      <c r="G12" s="27"/>
      <c r="H12" s="27"/>
      <c r="I12" s="28"/>
    </row>
    <row r="13" spans="1:10" ht="17.25" x14ac:dyDescent="0.15">
      <c r="A13" s="79" t="s">
        <v>16</v>
      </c>
      <c r="B13" s="77" t="s">
        <v>23</v>
      </c>
      <c r="C13" s="60" t="s">
        <v>32</v>
      </c>
      <c r="D13" s="32" t="s">
        <v>24</v>
      </c>
      <c r="E13" s="47">
        <v>2</v>
      </c>
      <c r="F13" s="47">
        <v>100</v>
      </c>
      <c r="G13" s="48">
        <v>446</v>
      </c>
      <c r="H13" s="48">
        <f>G13*E13*F13</f>
        <v>89200</v>
      </c>
      <c r="I13" s="48">
        <f>G13</f>
        <v>446</v>
      </c>
      <c r="J13" s="33"/>
    </row>
    <row r="14" spans="1:10" ht="17.25" x14ac:dyDescent="0.15">
      <c r="A14" s="80"/>
      <c r="B14" s="78"/>
      <c r="C14" s="59" t="s">
        <v>37</v>
      </c>
      <c r="D14" s="32" t="s">
        <v>24</v>
      </c>
      <c r="E14" s="47">
        <v>2</v>
      </c>
      <c r="F14" s="47">
        <v>50</v>
      </c>
      <c r="G14" s="48">
        <v>446</v>
      </c>
      <c r="H14" s="48">
        <f>G14*E14*F14</f>
        <v>44600</v>
      </c>
      <c r="I14" s="48">
        <v>446</v>
      </c>
      <c r="J14" s="33"/>
    </row>
    <row r="15" spans="1:10" ht="17.25" x14ac:dyDescent="0.15">
      <c r="A15" s="61" t="s">
        <v>33</v>
      </c>
      <c r="B15" s="62" t="s">
        <v>34</v>
      </c>
      <c r="C15" s="59" t="s">
        <v>35</v>
      </c>
      <c r="D15" s="32" t="s">
        <v>24</v>
      </c>
      <c r="E15" s="47">
        <v>1</v>
      </c>
      <c r="F15" s="47">
        <v>50</v>
      </c>
      <c r="G15" s="48">
        <v>80</v>
      </c>
      <c r="H15" s="48">
        <f>G15*E15*F15</f>
        <v>4000</v>
      </c>
      <c r="I15" s="48">
        <v>80</v>
      </c>
      <c r="J15" s="33"/>
    </row>
    <row r="16" spans="1:10" ht="17.25" x14ac:dyDescent="0.15">
      <c r="A16" s="68" t="s">
        <v>17</v>
      </c>
      <c r="B16" s="69"/>
      <c r="C16" s="69"/>
      <c r="D16" s="70"/>
      <c r="E16" s="49"/>
      <c r="F16" s="49"/>
      <c r="G16" s="48"/>
      <c r="H16" s="48">
        <f>SUM(H13:H15)</f>
        <v>137800</v>
      </c>
      <c r="I16" s="48"/>
    </row>
    <row r="17" spans="1:11" ht="18" x14ac:dyDescent="0.15">
      <c r="A17" s="23">
        <v>2</v>
      </c>
      <c r="B17" s="24" t="s">
        <v>25</v>
      </c>
      <c r="C17" s="25"/>
      <c r="D17" s="25"/>
      <c r="E17" s="50"/>
      <c r="F17" s="50"/>
      <c r="G17" s="51"/>
      <c r="H17" s="51"/>
      <c r="I17" s="51"/>
    </row>
    <row r="18" spans="1:11" ht="34.5" x14ac:dyDescent="0.15">
      <c r="A18" s="29" t="s">
        <v>21</v>
      </c>
      <c r="B18" s="30" t="s">
        <v>29</v>
      </c>
      <c r="C18" s="31" t="s">
        <v>38</v>
      </c>
      <c r="D18" s="32" t="s">
        <v>24</v>
      </c>
      <c r="E18" s="47">
        <v>3</v>
      </c>
      <c r="F18" s="47">
        <v>100</v>
      </c>
      <c r="G18" s="48">
        <v>286</v>
      </c>
      <c r="H18" s="48">
        <f>G18*F18*E18</f>
        <v>85800</v>
      </c>
      <c r="I18" s="48">
        <v>286</v>
      </c>
    </row>
    <row r="19" spans="1:11" ht="17.25" x14ac:dyDescent="0.15">
      <c r="A19" s="68" t="s">
        <v>17</v>
      </c>
      <c r="B19" s="69"/>
      <c r="C19" s="69"/>
      <c r="D19" s="70"/>
      <c r="E19" s="49"/>
      <c r="F19" s="49"/>
      <c r="G19" s="48"/>
      <c r="H19" s="48">
        <f>SUM(H18:H18)</f>
        <v>85800</v>
      </c>
      <c r="I19" s="48"/>
    </row>
    <row r="20" spans="1:11" ht="18" x14ac:dyDescent="0.15">
      <c r="A20" s="23">
        <v>3</v>
      </c>
      <c r="B20" s="24" t="s">
        <v>26</v>
      </c>
      <c r="C20" s="25"/>
      <c r="D20" s="25"/>
      <c r="E20" s="50"/>
      <c r="F20" s="50"/>
      <c r="G20" s="51"/>
      <c r="H20" s="51"/>
      <c r="I20" s="51"/>
    </row>
    <row r="21" spans="1:11" s="43" customFormat="1" ht="17.25" x14ac:dyDescent="0.15">
      <c r="A21" s="29" t="s">
        <v>27</v>
      </c>
      <c r="B21" s="44" t="s">
        <v>30</v>
      </c>
      <c r="C21" s="45" t="s">
        <v>36</v>
      </c>
      <c r="D21" s="46" t="s">
        <v>28</v>
      </c>
      <c r="E21" s="52">
        <v>2.5</v>
      </c>
      <c r="F21" s="52">
        <v>10</v>
      </c>
      <c r="G21" s="53">
        <v>1000</v>
      </c>
      <c r="H21" s="53">
        <f>G21*F21*E21</f>
        <v>25000</v>
      </c>
      <c r="I21" s="53">
        <v>1000</v>
      </c>
      <c r="K21" s="43" t="s">
        <v>31</v>
      </c>
    </row>
    <row r="22" spans="1:11" ht="17.25" x14ac:dyDescent="0.15">
      <c r="A22" s="68" t="s">
        <v>17</v>
      </c>
      <c r="B22" s="69"/>
      <c r="C22" s="69"/>
      <c r="D22" s="70"/>
      <c r="E22" s="49"/>
      <c r="F22" s="49"/>
      <c r="G22" s="48"/>
      <c r="H22" s="48">
        <f>SUM(H21:H21)</f>
        <v>25000</v>
      </c>
      <c r="I22" s="48"/>
    </row>
    <row r="23" spans="1:11" ht="17.25" x14ac:dyDescent="0.3">
      <c r="A23" s="74" t="s">
        <v>18</v>
      </c>
      <c r="B23" s="75"/>
      <c r="C23" s="75"/>
      <c r="D23" s="76"/>
      <c r="E23" s="54"/>
      <c r="F23" s="54"/>
      <c r="G23" s="55"/>
      <c r="H23" s="55">
        <f>H19+H16+H22</f>
        <v>248600</v>
      </c>
      <c r="I23" s="56"/>
    </row>
    <row r="24" spans="1:11" ht="18" x14ac:dyDescent="0.15">
      <c r="A24" s="34">
        <v>4</v>
      </c>
      <c r="B24" s="35" t="s">
        <v>19</v>
      </c>
      <c r="C24" s="36">
        <v>0.06</v>
      </c>
      <c r="D24" s="35"/>
      <c r="E24" s="50"/>
      <c r="F24" s="50"/>
      <c r="G24" s="51"/>
      <c r="H24" s="51"/>
      <c r="I24" s="51"/>
    </row>
    <row r="25" spans="1:11" ht="17.25" x14ac:dyDescent="0.15">
      <c r="A25" s="63" t="s">
        <v>20</v>
      </c>
      <c r="B25" s="63"/>
      <c r="C25" s="63"/>
      <c r="D25" s="63"/>
      <c r="E25" s="57"/>
      <c r="F25" s="57"/>
      <c r="G25" s="58"/>
      <c r="H25" s="58">
        <f>H23*C24</f>
        <v>14916</v>
      </c>
      <c r="I25" s="58"/>
    </row>
    <row r="26" spans="1:11" ht="18" x14ac:dyDescent="0.15">
      <c r="A26" s="64"/>
      <c r="B26" s="64"/>
      <c r="C26" s="64"/>
      <c r="D26" s="64"/>
      <c r="E26" s="50"/>
      <c r="F26" s="50"/>
      <c r="G26" s="51"/>
      <c r="H26" s="51"/>
      <c r="I26" s="51"/>
    </row>
    <row r="27" spans="1:11" ht="18" x14ac:dyDescent="0.15">
      <c r="A27" s="65" t="s">
        <v>6</v>
      </c>
      <c r="B27" s="65"/>
      <c r="C27" s="65"/>
      <c r="D27" s="65"/>
      <c r="E27" s="57"/>
      <c r="F27" s="57"/>
      <c r="G27" s="58"/>
      <c r="H27" s="55">
        <f>H25+H23</f>
        <v>263516</v>
      </c>
      <c r="I27" s="55"/>
    </row>
    <row r="28" spans="1:11" ht="17.25" x14ac:dyDescent="0.15">
      <c r="A28" s="37"/>
      <c r="B28" s="37"/>
      <c r="C28" s="38"/>
      <c r="D28" s="37"/>
      <c r="E28" s="39"/>
      <c r="F28" s="39"/>
      <c r="G28" s="40"/>
      <c r="H28" s="40"/>
      <c r="I28" s="41"/>
    </row>
    <row r="32" spans="1:11" x14ac:dyDescent="0.15">
      <c r="G32" s="42"/>
    </row>
  </sheetData>
  <mergeCells count="13">
    <mergeCell ref="E10:I10"/>
    <mergeCell ref="B11:C11"/>
    <mergeCell ref="A16:D16"/>
    <mergeCell ref="A19:D19"/>
    <mergeCell ref="A23:D23"/>
    <mergeCell ref="B13:B14"/>
    <mergeCell ref="A13:A14"/>
    <mergeCell ref="A25:D25"/>
    <mergeCell ref="A26:D26"/>
    <mergeCell ref="A27:D27"/>
    <mergeCell ref="A1:C1"/>
    <mergeCell ref="A10:C10"/>
    <mergeCell ref="A22:D22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2020-12-08T05:55:24Z</dcterms:modified>
</cp:coreProperties>
</file>