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结算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<sst xmlns="http://schemas.openxmlformats.org/spreadsheetml/2006/main" count="57" uniqueCount="38">
  <si>
    <t>2025森世海亚金纳多针剂DA及海报设计结算单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</si>
  <si>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</si>
  <si>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</si>
  <si>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</si>
  <si>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</si>
  <si>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</si>
  <si>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结算</t>
  </si>
  <si>
    <t>1</t>
  </si>
  <si>
    <t>2</t>
  </si>
  <si>
    <t>3</t>
  </si>
  <si>
    <t>报价单明细表 Quotation Breakdown</t>
  </si>
  <si>
    <t>结算单明细表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</si>
  <si>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</si>
  <si>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</si>
  <si>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</si>
  <si>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</si>
  <si>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</si>
  <si>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</si>
  <si>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</si>
  <si>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金针DA*3（含封面封底，三折页）</t>
  </si>
  <si>
    <t>1-1</t>
  </si>
  <si>
    <t>医学内容撰写</t>
  </si>
  <si>
    <t>医学写作、编辑润色、校对</t>
  </si>
  <si>
    <t>页</t>
  </si>
  <si>
    <t>1-2</t>
  </si>
  <si>
    <t>设计排版</t>
  </si>
  <si>
    <t>设计，排版及电脑完稿</t>
  </si>
  <si>
    <t>Total：</t>
  </si>
  <si>
    <t>金针海报设计*3（3个KV海报，从无到有）</t>
  </si>
  <si>
    <t>2-1</t>
  </si>
  <si>
    <t>KV海报</t>
  </si>
  <si>
    <t>2-2</t>
  </si>
  <si>
    <t>图片版权费</t>
  </si>
  <si>
    <t>KV使用的收费图片版权费按实际结算，预估每个KV使用一个</t>
  </si>
  <si>
    <t>个</t>
  </si>
  <si>
    <t>未含税Total：</t>
  </si>
  <si>
    <t>税 Tax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</si>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</sst>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4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9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0" borderId="0"/>
    <xf numFmtId="43" fontId="36" fillId="0" borderId="0" applyFont="0" applyFill="0" applyBorder="0" applyAlignment="0" applyProtection="0"/>
    <xf numFmtId="0" fontId="36" fillId="0" borderId="0"/>
    <xf numFmtId="0" fontId="37" fillId="0" borderId="0"/>
    <xf numFmtId="0" fontId="38" fillId="0" borderId="0">
      <alignment vertical="top"/>
    </xf>
    <xf numFmtId="0" fontId="37" fillId="0" borderId="0">
      <alignment vertical="top"/>
    </xf>
    <xf numFmtId="0" fontId="39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7" fillId="0" borderId="0">
      <alignment vertical="top"/>
    </xf>
    <xf numFmtId="0" fontId="37" fillId="0" borderId="0"/>
    <xf numFmtId="0" fontId="0" fillId="0" borderId="0"/>
    <xf numFmtId="0" fontId="42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>
      <alignment vertical="top"/>
    </xf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1" fillId="0" borderId="0" xfId="0" applyFont="1" applyAlignment="1"/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7" fillId="0" borderId="2" xfId="1" applyFont="1" applyBorder="1" applyAlignment="1"/>
    <xf numFmtId="176" fontId="7" fillId="0" borderId="2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176" fontId="8" fillId="0" borderId="2" xfId="1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vertical="center" wrapText="1"/>
    </xf>
    <xf numFmtId="49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vertical="center"/>
    </xf>
    <xf numFmtId="49" fontId="1" fillId="0" borderId="6" xfId="65" applyNumberFormat="1" applyFont="1" applyBorder="1" applyAlignment="1">
      <alignment horizontal="center" vertical="center" wrapText="1"/>
    </xf>
    <xf numFmtId="0" fontId="1" fillId="0" borderId="6" xfId="65" applyFont="1" applyBorder="1" applyAlignment="1">
      <alignment vertical="center" wrapText="1"/>
    </xf>
    <xf numFmtId="0" fontId="1" fillId="0" borderId="2" xfId="65" applyFont="1" applyBorder="1" applyAlignment="1">
      <alignment horizontal="left" vertical="center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77" fontId="7" fillId="0" borderId="2" xfId="0" applyNumberFormat="1" applyFont="1" applyBorder="1" applyAlignment="1">
      <alignment vertical="center"/>
    </xf>
    <xf numFmtId="0" fontId="1" fillId="0" borderId="2" xfId="65" applyFont="1" applyBorder="1" applyAlignment="1">
      <alignment horizontal="left" wrapText="1"/>
    </xf>
    <xf numFmtId="0" fontId="7" fillId="0" borderId="2" xfId="0" applyFont="1" applyBorder="1" applyAlignment="1">
      <alignment horizontal="right"/>
    </xf>
    <xf numFmtId="0" fontId="7" fillId="5" borderId="2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/>
    </xf>
    <xf numFmtId="9" fontId="7" fillId="5" borderId="3" xfId="0" applyNumberFormat="1" applyFont="1" applyFill="1" applyBorder="1" applyAlignment="1">
      <alignment horizontal="center"/>
    </xf>
    <xf numFmtId="9" fontId="7" fillId="5" borderId="4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right" vertical="center"/>
    </xf>
    <xf numFmtId="0" fontId="12" fillId="6" borderId="3" xfId="0" applyFont="1" applyFill="1" applyBorder="1" applyAlignment="1">
      <alignment horizontal="right" vertical="center"/>
    </xf>
    <xf numFmtId="0" fontId="12" fillId="6" borderId="4" xfId="0" applyFont="1" applyFill="1" applyBorder="1" applyAlignment="1">
      <alignment horizontal="right" vertical="center"/>
    </xf>
    <xf numFmtId="177" fontId="12" fillId="6" borderId="2" xfId="0" applyNumberFormat="1" applyFont="1" applyFill="1" applyBorder="1" applyAlignment="1">
      <alignment vertical="center"/>
    </xf>
    <xf numFmtId="0" fontId="13" fillId="7" borderId="2" xfId="0" applyFont="1" applyFill="1" applyBorder="1" applyAlignment="1">
      <alignment horizontal="right" vertical="center"/>
    </xf>
    <xf numFmtId="177" fontId="14" fillId="0" borderId="4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177" fontId="8" fillId="0" borderId="0" xfId="0" applyNumberFormat="1" applyFont="1" applyAlignment="1">
      <alignment horizontal="center"/>
    </xf>
    <xf numFmtId="177" fontId="10" fillId="4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177" fontId="7" fillId="5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/>
    </xf>
    <xf numFmtId="177" fontId="7" fillId="0" borderId="2" xfId="0" applyNumberFormat="1" applyFont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3"/>
  <sheetViews>
    <sheetView showGridLines="0" tabSelected="1" zoomScale="81" zoomScaleNormal="81" workbookViewId="0">
      <selection activeCell="C28" sqref="C28"/>
    </sheetView>
  </sheetViews>
  <sheetFormatPr defaultColWidth="9" defaultRowHeight="16.5"/>
  <cols>
    <col min="1" max="1" width="6.33333333333333" style="4" customWidth="1"/>
    <col min="2" max="2" width="34.875" style="5" customWidth="1"/>
    <col min="3" max="3" width="29.625" style="6" customWidth="1"/>
    <col min="4" max="4" width="5.08333333333333" style="5" customWidth="1"/>
    <col min="5" max="5" width="3.91666666666667" style="7" customWidth="1"/>
    <col min="6" max="6" width="4.08333333333333" style="7" customWidth="1"/>
    <col min="7" max="7" width="9.75" style="7" customWidth="1"/>
    <col min="8" max="8" width="14.5833333333333" style="8" customWidth="1"/>
    <col min="9" max="9" width="3.91666666666667" style="5" customWidth="1"/>
    <col min="10" max="10" width="4.5" style="5" customWidth="1"/>
    <col min="11" max="11" width="9.75" style="5" customWidth="1"/>
    <col min="12" max="12" width="14.5833333333333" style="5" customWidth="1"/>
    <col min="13" max="16384" width="9" style="5"/>
  </cols>
  <sheetData>
    <row r="2" s="1" customFormat="1" ht="22.5" spans="1:8">
      <c r="A2" s="9" t="s">
        <v>0</v>
      </c>
      <c r="B2" s="9"/>
      <c r="C2" s="9"/>
      <c r="D2" s="10"/>
      <c r="E2" s="10"/>
      <c r="F2" s="11"/>
      <c r="H2" s="12"/>
    </row>
    <row r="3" s="1" customFormat="1" ht="33" spans="1:8">
      <c r="A3" s="13"/>
      <c r="B3" s="14" t="s">
        <v>1</v>
      </c>
      <c r="C3" s="15" t="s">
        <v>2</v>
      </c>
      <c r="D3" s="16"/>
      <c r="E3" s="17"/>
      <c r="F3" s="17"/>
      <c r="G3" s="17"/>
      <c r="H3" s="18"/>
    </row>
    <row r="4" s="1" customFormat="1" spans="1:8">
      <c r="A4" s="19" t="s">
        <v>3</v>
      </c>
      <c r="B4" s="20" t="s">
        <v>4</v>
      </c>
      <c r="C4" s="21" t="s">
        <v>5</v>
      </c>
      <c r="D4" s="22" t="s">
        <v>6</v>
      </c>
      <c r="E4" s="23"/>
      <c r="F4" s="24"/>
      <c r="G4" s="17"/>
      <c r="H4" s="18"/>
    </row>
    <row r="5" s="1" customFormat="1" spans="1:8">
      <c r="A5" s="25" t="s">
        <v>7</v>
      </c>
      <c r="B5" s="26" t="str">
        <f>B11</f>
        <v>金针DA*3（含封面封底，三折页）</v>
      </c>
      <c r="C5" s="27">
        <f>H14</f>
        <v>25500</v>
      </c>
      <c r="D5" s="28">
        <f>L14</f>
        <v>17000</v>
      </c>
      <c r="E5" s="28"/>
      <c r="F5" s="28"/>
      <c r="G5" s="17"/>
      <c r="H5" s="18"/>
    </row>
    <row r="6" s="1" customFormat="1" spans="1:8">
      <c r="A6" s="25" t="s">
        <v>8</v>
      </c>
      <c r="B6" s="26" t="str">
        <f>B15</f>
        <v>金针海报设计*3（3个KV海报，从无到有）</v>
      </c>
      <c r="C6" s="27">
        <f>H18</f>
        <v>22500</v>
      </c>
      <c r="D6" s="28">
        <f>L18</f>
        <v>17500</v>
      </c>
      <c r="E6" s="28"/>
      <c r="F6" s="28"/>
      <c r="G6" s="17"/>
      <c r="H6" s="18"/>
    </row>
    <row r="7" s="1" customFormat="1" spans="1:8">
      <c r="A7" s="25" t="s">
        <v>9</v>
      </c>
      <c r="B7" s="26" t="str">
        <f>B20</f>
        <v>税 Tax</v>
      </c>
      <c r="C7" s="27">
        <f>H21</f>
        <v>2880</v>
      </c>
      <c r="D7" s="28">
        <f>L21</f>
        <v>2070</v>
      </c>
      <c r="E7" s="28"/>
      <c r="F7" s="28"/>
      <c r="G7" s="17"/>
      <c r="H7" s="18"/>
    </row>
    <row r="8" s="1" customFormat="1" spans="1:8">
      <c r="A8" s="29"/>
      <c r="B8" s="30" t="str">
        <f>A23</f>
        <v>Total Amount</v>
      </c>
      <c r="C8" s="31">
        <f>H23</f>
        <v>50880</v>
      </c>
      <c r="D8" s="32">
        <f>L23</f>
        <v>36570</v>
      </c>
      <c r="E8" s="32"/>
      <c r="F8" s="32"/>
      <c r="G8" s="17"/>
      <c r="H8" s="18"/>
    </row>
    <row r="9" s="1" customFormat="1" ht="38.5" customHeight="1" spans="1:12">
      <c r="A9" s="13"/>
      <c r="B9" s="33" t="s">
        <v>10</v>
      </c>
      <c r="C9" s="34"/>
      <c r="D9" s="2"/>
      <c r="E9" s="11"/>
      <c r="F9" s="11"/>
      <c r="H9" s="12"/>
      <c r="I9" s="67" t="s">
        <v>11</v>
      </c>
      <c r="J9" s="67"/>
      <c r="K9" s="67"/>
      <c r="L9" s="68"/>
    </row>
    <row r="10" s="1" customFormat="1" spans="1:12">
      <c r="A10" s="35" t="s">
        <v>12</v>
      </c>
      <c r="B10" s="36" t="s">
        <v>13</v>
      </c>
      <c r="C10" s="36"/>
      <c r="D10" s="37" t="s">
        <v>14</v>
      </c>
      <c r="E10" s="37" t="s">
        <v>15</v>
      </c>
      <c r="F10" s="38" t="s">
        <v>16</v>
      </c>
      <c r="G10" s="38" t="s">
        <v>17</v>
      </c>
      <c r="H10" s="39" t="s">
        <v>18</v>
      </c>
      <c r="I10" s="37" t="s">
        <v>15</v>
      </c>
      <c r="J10" s="38" t="s">
        <v>16</v>
      </c>
      <c r="K10" s="38" t="s">
        <v>17</v>
      </c>
      <c r="L10" s="69" t="s">
        <v>18</v>
      </c>
    </row>
    <row r="11" s="1" customFormat="1" spans="1:12">
      <c r="A11" s="40" t="s">
        <v>7</v>
      </c>
      <c r="B11" s="41" t="s">
        <v>19</v>
      </c>
      <c r="C11" s="41"/>
      <c r="D11" s="41"/>
      <c r="E11" s="42"/>
      <c r="F11" s="43"/>
      <c r="G11" s="43"/>
      <c r="H11" s="44"/>
      <c r="I11" s="70" t="s">
        <v>19</v>
      </c>
      <c r="J11" s="57"/>
      <c r="K11" s="57"/>
      <c r="L11" s="71"/>
    </row>
    <row r="12" s="1" customFormat="1" spans="1:12">
      <c r="A12" s="45" t="s">
        <v>20</v>
      </c>
      <c r="B12" s="46" t="s">
        <v>21</v>
      </c>
      <c r="C12" s="47" t="s">
        <v>22</v>
      </c>
      <c r="D12" s="48" t="s">
        <v>23</v>
      </c>
      <c r="E12" s="48">
        <v>3</v>
      </c>
      <c r="F12" s="49">
        <v>5</v>
      </c>
      <c r="G12" s="49">
        <v>500</v>
      </c>
      <c r="H12" s="50">
        <f>F12*E12*G12</f>
        <v>7500</v>
      </c>
      <c r="I12" s="48">
        <v>2</v>
      </c>
      <c r="J12" s="49">
        <v>5</v>
      </c>
      <c r="K12" s="49">
        <v>500</v>
      </c>
      <c r="L12" s="50">
        <f t="shared" ref="L12:L17" si="0">J12*I12*K12</f>
        <v>5000</v>
      </c>
    </row>
    <row r="13" s="1" customFormat="1" spans="1:12">
      <c r="A13" s="45" t="s">
        <v>24</v>
      </c>
      <c r="B13" s="46" t="s">
        <v>25</v>
      </c>
      <c r="C13" s="47" t="s">
        <v>26</v>
      </c>
      <c r="D13" s="48" t="s">
        <v>23</v>
      </c>
      <c r="E13" s="48">
        <v>3</v>
      </c>
      <c r="F13" s="49">
        <v>6</v>
      </c>
      <c r="G13" s="49">
        <v>1000</v>
      </c>
      <c r="H13" s="50">
        <f>F13*E13*G13</f>
        <v>18000</v>
      </c>
      <c r="I13" s="48">
        <v>2</v>
      </c>
      <c r="J13" s="49">
        <v>6</v>
      </c>
      <c r="K13" s="49">
        <v>1000</v>
      </c>
      <c r="L13" s="50">
        <f t="shared" si="0"/>
        <v>12000</v>
      </c>
    </row>
    <row r="14" s="1" customFormat="1" spans="1:12">
      <c r="A14" s="51" t="s">
        <v>27</v>
      </c>
      <c r="B14" s="52"/>
      <c r="C14" s="52"/>
      <c r="D14" s="52"/>
      <c r="E14" s="52"/>
      <c r="F14" s="52"/>
      <c r="G14" s="53"/>
      <c r="H14" s="54">
        <f>SUM(H12:H13)</f>
        <v>25500</v>
      </c>
      <c r="I14" s="56" t="s">
        <v>27</v>
      </c>
      <c r="J14" s="56"/>
      <c r="K14" s="56"/>
      <c r="L14" s="72">
        <f>SUM(L10:L13)</f>
        <v>17000</v>
      </c>
    </row>
    <row r="15" s="1" customFormat="1" spans="1:12">
      <c r="A15" s="40" t="s">
        <v>8</v>
      </c>
      <c r="B15" s="41" t="s">
        <v>28</v>
      </c>
      <c r="C15" s="41"/>
      <c r="D15" s="41"/>
      <c r="E15" s="42"/>
      <c r="F15" s="43"/>
      <c r="G15" s="43"/>
      <c r="H15" s="44"/>
      <c r="I15" s="70" t="s">
        <v>28</v>
      </c>
      <c r="J15" s="57"/>
      <c r="K15" s="57"/>
      <c r="L15" s="71"/>
    </row>
    <row r="16" s="2" customFormat="1" spans="1:12">
      <c r="A16" s="45" t="s">
        <v>29</v>
      </c>
      <c r="B16" s="46" t="s">
        <v>30</v>
      </c>
      <c r="C16" s="55" t="s">
        <v>26</v>
      </c>
      <c r="D16" s="48" t="s">
        <v>23</v>
      </c>
      <c r="E16" s="48">
        <v>3</v>
      </c>
      <c r="F16" s="49">
        <v>1</v>
      </c>
      <c r="G16" s="49">
        <v>5000</v>
      </c>
      <c r="H16" s="50">
        <f>F16*E16*G16</f>
        <v>15000</v>
      </c>
      <c r="I16" s="48">
        <v>2</v>
      </c>
      <c r="J16" s="49">
        <v>1</v>
      </c>
      <c r="K16" s="49">
        <v>5000</v>
      </c>
      <c r="L16" s="50">
        <f t="shared" si="0"/>
        <v>10000</v>
      </c>
    </row>
    <row r="17" s="2" customFormat="1" ht="33" spans="1:12">
      <c r="A17" s="45" t="s">
        <v>31</v>
      </c>
      <c r="B17" s="46" t="s">
        <v>32</v>
      </c>
      <c r="C17" s="55" t="s">
        <v>33</v>
      </c>
      <c r="D17" s="48" t="s">
        <v>34</v>
      </c>
      <c r="E17" s="48">
        <v>3</v>
      </c>
      <c r="F17" s="49">
        <v>1</v>
      </c>
      <c r="G17" s="49">
        <v>2500</v>
      </c>
      <c r="H17" s="50">
        <f>F17*E17*G17</f>
        <v>7500</v>
      </c>
      <c r="I17" s="48">
        <v>1</v>
      </c>
      <c r="J17" s="49">
        <v>3</v>
      </c>
      <c r="K17" s="49">
        <v>2500</v>
      </c>
      <c r="L17" s="50">
        <f t="shared" si="0"/>
        <v>7500</v>
      </c>
    </row>
    <row r="18" s="1" customFormat="1" ht="17" customHeight="1" spans="1:12">
      <c r="A18" s="51" t="s">
        <v>27</v>
      </c>
      <c r="B18" s="52"/>
      <c r="C18" s="52"/>
      <c r="D18" s="52"/>
      <c r="E18" s="52"/>
      <c r="F18" s="52"/>
      <c r="G18" s="53"/>
      <c r="H18" s="54">
        <f>SUM(H16:H17)</f>
        <v>22500</v>
      </c>
      <c r="I18" s="56" t="s">
        <v>27</v>
      </c>
      <c r="J18" s="56"/>
      <c r="K18" s="56"/>
      <c r="L18" s="72">
        <f>SUM(L16:L17)</f>
        <v>17500</v>
      </c>
    </row>
    <row r="19" s="1" customFormat="1" spans="1:12">
      <c r="A19" s="56" t="s">
        <v>35</v>
      </c>
      <c r="B19" s="56"/>
      <c r="C19" s="56"/>
      <c r="D19" s="56"/>
      <c r="E19" s="56"/>
      <c r="F19" s="56"/>
      <c r="G19" s="56"/>
      <c r="H19" s="54">
        <f>H18+H14</f>
        <v>48000</v>
      </c>
      <c r="I19" s="56" t="s">
        <v>35</v>
      </c>
      <c r="J19" s="56"/>
      <c r="K19" s="56"/>
      <c r="L19" s="72">
        <f>L14+L18</f>
        <v>34500</v>
      </c>
    </row>
    <row r="20" s="1" customFormat="1" spans="1:12">
      <c r="A20" s="57">
        <v>3</v>
      </c>
      <c r="B20" s="41" t="s">
        <v>36</v>
      </c>
      <c r="C20" s="58">
        <v>0.06</v>
      </c>
      <c r="D20" s="59"/>
      <c r="E20" s="59"/>
      <c r="F20" s="59"/>
      <c r="G20" s="60"/>
      <c r="H20" s="44"/>
      <c r="I20" s="70" t="s">
        <v>36</v>
      </c>
      <c r="J20" s="57"/>
      <c r="K20" s="57"/>
      <c r="L20" s="71"/>
    </row>
    <row r="21" s="1" customFormat="1" spans="1:12">
      <c r="A21" s="56" t="s">
        <v>27</v>
      </c>
      <c r="B21" s="56"/>
      <c r="C21" s="56"/>
      <c r="D21" s="56"/>
      <c r="E21" s="56"/>
      <c r="F21" s="56"/>
      <c r="G21" s="56"/>
      <c r="H21" s="54">
        <f>H19*0.06</f>
        <v>2880</v>
      </c>
      <c r="I21" s="56" t="s">
        <v>27</v>
      </c>
      <c r="J21" s="56"/>
      <c r="K21" s="56"/>
      <c r="L21" s="73">
        <f>L19*0.06</f>
        <v>2070</v>
      </c>
    </row>
    <row r="22" s="3" customFormat="1" spans="1:12">
      <c r="A22" s="61"/>
      <c r="B22" s="62"/>
      <c r="C22" s="62"/>
      <c r="D22" s="62"/>
      <c r="E22" s="62"/>
      <c r="F22" s="62"/>
      <c r="G22" s="63"/>
      <c r="H22" s="64"/>
      <c r="I22" s="74"/>
      <c r="J22" s="74"/>
      <c r="K22" s="74"/>
      <c r="L22" s="74"/>
    </row>
    <row r="23" s="1" customFormat="1" spans="1:12">
      <c r="A23" s="65" t="s">
        <v>37</v>
      </c>
      <c r="B23" s="65"/>
      <c r="C23" s="65"/>
      <c r="D23" s="65"/>
      <c r="E23" s="65"/>
      <c r="F23" s="65"/>
      <c r="G23" s="65"/>
      <c r="H23" s="66">
        <f>H19+H21</f>
        <v>50880</v>
      </c>
      <c r="I23" s="75" t="s">
        <v>37</v>
      </c>
      <c r="J23" s="76"/>
      <c r="K23" s="77"/>
      <c r="L23" s="78">
        <f>L19+L21</f>
        <v>36570</v>
      </c>
    </row>
  </sheetData>
  <mergeCells count="23">
    <mergeCell ref="A2:C2"/>
    <mergeCell ref="D4:F4"/>
    <mergeCell ref="D5:F5"/>
    <mergeCell ref="D6:F6"/>
    <mergeCell ref="D7:F7"/>
    <mergeCell ref="D8:F8"/>
    <mergeCell ref="I9:L9"/>
    <mergeCell ref="I11:L11"/>
    <mergeCell ref="A14:G14"/>
    <mergeCell ref="I14:K14"/>
    <mergeCell ref="I15:L15"/>
    <mergeCell ref="A18:G18"/>
    <mergeCell ref="I18:K18"/>
    <mergeCell ref="A19:G19"/>
    <mergeCell ref="I19:K19"/>
    <mergeCell ref="C20:G20"/>
    <mergeCell ref="I20:L20"/>
    <mergeCell ref="A21:G21"/>
    <mergeCell ref="I21:K21"/>
    <mergeCell ref="A22:G22"/>
    <mergeCell ref="I22:L22"/>
    <mergeCell ref="A23:G23"/>
    <mergeCell ref="I23:K23"/>
  </mergeCells>
  <pageMargins left="0.7" right="0.7" top="0.75" bottom="0.75" header="0.3" footer="0.3"/>
  <pageSetup paperSize="9" orientation="landscape"/>
  <headerFooter/>
  <ignoredErrors>
    <ignoredError sqref="A15 A11 A5:A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2025-05-27T06:33:12Z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E883A1664DE640849A2DEADF68BD1EA7_13</vt:lpwstr>
  </property>
  <property fmtid="{D5CDD505-2E9C-101B-9397-08002B2CF9AE}" pid="10" name="KSOProductBuildVer">
    <vt:lpwstr>2052-12.1.0.21171</vt:lpwstr>
  </property>
</Properties>
</file>