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<sst xmlns="http://schemas.openxmlformats.org/spreadsheetml/2006/main" count="76" uniqueCount="49">
  <si>
    <t>2025森世海亚路优泰2套专家幻灯制作项目结算单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</si>
  <si>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</si>
  <si>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</si>
  <si>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</si>
  <si>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</si>
  <si>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</si>
  <si>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</si>
  <si>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</si>
  <si>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</si>
  <si>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</si>
  <si>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</si>
  <si>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</si>
  <si>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</si>
  <si>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</si>
  <si>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</si>
  <si>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</si>
  <si>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</si>
  <si>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</si>
  <si>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</si>
  <si>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</si>
  <si>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2023痛苦障碍诊疗共识解读幻灯*1（预估35页）</t>
  </si>
  <si>
    <t>2023痛苦障碍诊疗共识解读幻灯</t>
  </si>
  <si>
    <t>1-1</t>
  </si>
  <si>
    <t>幻灯片框架</t>
  </si>
  <si>
    <t>幻灯片思路大纲及框架设计</t>
  </si>
  <si>
    <t>套</t>
  </si>
  <si>
    <t>1-2</t>
  </si>
  <si>
    <t>专家幻灯</t>
  </si>
  <si>
    <t>框架整理，医学内容编辑及适量文献检索，校对，版式调整，设计美化，完稿为中文</t>
  </si>
  <si>
    <t>页</t>
  </si>
  <si>
    <t>1-3</t>
  </si>
  <si>
    <t>PPT 美化</t>
  </si>
  <si>
    <t>模板设计/版式调整/内容重排</t>
  </si>
  <si>
    <t>1-4</t>
  </si>
  <si>
    <t>幻灯片解说词（中文）</t>
  </si>
  <si>
    <t>包括医学编辑及适量文献检索，整理，排版，完稿</t>
  </si>
  <si>
    <t>张</t>
  </si>
  <si>
    <t>Total：</t>
  </si>
  <si>
    <t>路优泰药学幻灯*1（预估35页）</t>
  </si>
  <si>
    <t>路优泰药学幻灯</t>
  </si>
  <si>
    <t>2-1</t>
  </si>
  <si>
    <t>2-2</t>
  </si>
  <si>
    <t>2-3</t>
  </si>
  <si>
    <t>2-4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</si>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</sst>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176" fontId="9" fillId="0" borderId="2" xfId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8"/>
  <sheetViews>
    <sheetView showGridLines="0" tabSelected="1" zoomScale="81" zoomScaleNormal="81" workbookViewId="0">
      <selection activeCell="O18" sqref="O18"/>
    </sheetView>
  </sheetViews>
  <sheetFormatPr defaultColWidth="9" defaultRowHeight="16.5"/>
  <cols>
    <col min="1" max="1" width="6.25" style="4" customWidth="1"/>
    <col min="2" max="2" width="49.5" style="5" customWidth="1"/>
    <col min="3" max="3" width="60.75" style="6" customWidth="1"/>
    <col min="4" max="4" width="5.08333333333333" style="5" customWidth="1"/>
    <col min="5" max="5" width="3.91666666666667" style="7" customWidth="1"/>
    <col min="6" max="6" width="4.5" style="7" customWidth="1"/>
    <col min="7" max="7" width="9.75" style="7" customWidth="1"/>
    <col min="8" max="8" width="16" style="8" customWidth="1"/>
    <col min="9" max="9" width="3.91666666666667" style="5" customWidth="1"/>
    <col min="10" max="10" width="4.5" style="5" customWidth="1"/>
    <col min="11" max="11" width="6.83333333333333" style="5" customWidth="1"/>
    <col min="12" max="12" width="14.5833333333333" style="5" customWidth="1"/>
    <col min="13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 t="s">
        <v>6</v>
      </c>
      <c r="E4" s="22"/>
      <c r="F4" s="23"/>
      <c r="G4" s="16"/>
      <c r="H4" s="17"/>
    </row>
    <row r="5" s="1" customFormat="1" spans="1:8">
      <c r="A5" s="24" t="s">
        <v>7</v>
      </c>
      <c r="B5" s="25" t="str">
        <f>B11</f>
        <v>2023痛苦障碍诊疗共识解读幻灯*1（预估35页）</v>
      </c>
      <c r="C5" s="26">
        <f>H16</f>
        <v>20900</v>
      </c>
      <c r="D5" s="27">
        <f>L16</f>
        <v>21440</v>
      </c>
      <c r="E5" s="27"/>
      <c r="F5" s="27"/>
      <c r="G5" s="16"/>
      <c r="H5" s="17"/>
    </row>
    <row r="6" s="1" customFormat="1" spans="1:8">
      <c r="A6" s="24" t="s">
        <v>8</v>
      </c>
      <c r="B6" s="25" t="str">
        <f>B17</f>
        <v>路优泰药学幻灯*1（预估35页）</v>
      </c>
      <c r="C6" s="26">
        <f>H22</f>
        <v>20900</v>
      </c>
      <c r="D6" s="27">
        <f>L22</f>
        <v>20360</v>
      </c>
      <c r="E6" s="27"/>
      <c r="F6" s="27"/>
      <c r="G6" s="16"/>
      <c r="H6" s="17"/>
    </row>
    <row r="7" s="1" customFormat="1" spans="1:8">
      <c r="A7" s="24" t="s">
        <v>9</v>
      </c>
      <c r="B7" s="25" t="str">
        <f>B24</f>
        <v>税 Tax</v>
      </c>
      <c r="C7" s="26">
        <f>H25</f>
        <v>2508</v>
      </c>
      <c r="D7" s="27">
        <f>L25</f>
        <v>2508</v>
      </c>
      <c r="E7" s="27"/>
      <c r="F7" s="27"/>
      <c r="G7" s="16"/>
      <c r="H7" s="17"/>
    </row>
    <row r="8" s="1" customFormat="1" spans="1:8">
      <c r="A8" s="28"/>
      <c r="B8" s="29" t="s">
        <v>10</v>
      </c>
      <c r="C8" s="30">
        <f>H28</f>
        <v>44308</v>
      </c>
      <c r="D8" s="31">
        <f>L28</f>
        <v>44308</v>
      </c>
      <c r="E8" s="31"/>
      <c r="F8" s="31"/>
      <c r="G8" s="16"/>
      <c r="H8" s="17"/>
    </row>
    <row r="9" s="1" customFormat="1" ht="21.5" spans="1:12">
      <c r="A9" s="13"/>
      <c r="B9" s="32" t="s">
        <v>11</v>
      </c>
      <c r="C9" s="33"/>
      <c r="D9" s="34"/>
      <c r="E9" s="11"/>
      <c r="F9" s="11"/>
      <c r="H9" s="12"/>
      <c r="I9" s="72" t="s">
        <v>12</v>
      </c>
      <c r="J9" s="72"/>
      <c r="K9" s="72"/>
      <c r="L9" s="73"/>
    </row>
    <row r="10" s="1" customFormat="1" ht="33" spans="1:12">
      <c r="A10" s="35" t="s">
        <v>13</v>
      </c>
      <c r="B10" s="36" t="s">
        <v>14</v>
      </c>
      <c r="C10" s="36"/>
      <c r="D10" s="37" t="s">
        <v>15</v>
      </c>
      <c r="E10" s="37" t="s">
        <v>16</v>
      </c>
      <c r="F10" s="38" t="s">
        <v>17</v>
      </c>
      <c r="G10" s="38" t="s">
        <v>18</v>
      </c>
      <c r="H10" s="39" t="s">
        <v>19</v>
      </c>
      <c r="I10" s="37" t="s">
        <v>16</v>
      </c>
      <c r="J10" s="38" t="s">
        <v>17</v>
      </c>
      <c r="K10" s="38" t="s">
        <v>18</v>
      </c>
      <c r="L10" s="74" t="s">
        <v>19</v>
      </c>
    </row>
    <row r="11" s="1" customFormat="1" spans="1:12">
      <c r="A11" s="40" t="s">
        <v>7</v>
      </c>
      <c r="B11" s="41" t="s">
        <v>20</v>
      </c>
      <c r="C11" s="41"/>
      <c r="D11" s="41"/>
      <c r="E11" s="42"/>
      <c r="F11" s="43"/>
      <c r="G11" s="43"/>
      <c r="H11" s="44"/>
      <c r="I11" s="75" t="s">
        <v>21</v>
      </c>
      <c r="J11" s="60"/>
      <c r="K11" s="60"/>
      <c r="L11" s="76"/>
    </row>
    <row r="12" s="1" customFormat="1" spans="1:12">
      <c r="A12" s="45" t="s">
        <v>22</v>
      </c>
      <c r="B12" s="46" t="s">
        <v>23</v>
      </c>
      <c r="C12" s="47" t="s">
        <v>24</v>
      </c>
      <c r="D12" s="48" t="s">
        <v>25</v>
      </c>
      <c r="E12" s="48">
        <v>1</v>
      </c>
      <c r="F12" s="49">
        <v>1</v>
      </c>
      <c r="G12" s="49">
        <v>2000</v>
      </c>
      <c r="H12" s="50">
        <f>F12*E12*G12</f>
        <v>2000</v>
      </c>
      <c r="I12" s="48">
        <v>1</v>
      </c>
      <c r="J12" s="49">
        <v>1</v>
      </c>
      <c r="K12" s="49">
        <v>2000</v>
      </c>
      <c r="L12" s="50">
        <f t="shared" ref="L12:L15" si="0">J12*I12*K12</f>
        <v>2000</v>
      </c>
    </row>
    <row r="13" s="1" customFormat="1" ht="33" spans="1:12">
      <c r="A13" s="45" t="s">
        <v>26</v>
      </c>
      <c r="B13" s="46" t="s">
        <v>27</v>
      </c>
      <c r="C13" s="47" t="s">
        <v>28</v>
      </c>
      <c r="D13" s="48" t="s">
        <v>29</v>
      </c>
      <c r="E13" s="48">
        <v>1</v>
      </c>
      <c r="F13" s="49">
        <v>35</v>
      </c>
      <c r="G13" s="49">
        <v>400</v>
      </c>
      <c r="H13" s="50">
        <f t="shared" ref="H13:H21" si="1">F13*E13*G13</f>
        <v>14000</v>
      </c>
      <c r="I13" s="48">
        <v>1</v>
      </c>
      <c r="J13" s="49">
        <v>36</v>
      </c>
      <c r="K13" s="49">
        <v>400</v>
      </c>
      <c r="L13" s="50">
        <f t="shared" si="0"/>
        <v>14400</v>
      </c>
    </row>
    <row r="14" s="1" customFormat="1" spans="1:12">
      <c r="A14" s="45" t="s">
        <v>30</v>
      </c>
      <c r="B14" s="51" t="s">
        <v>31</v>
      </c>
      <c r="C14" s="47" t="s">
        <v>32</v>
      </c>
      <c r="D14" s="48" t="s">
        <v>29</v>
      </c>
      <c r="E14" s="52">
        <v>1</v>
      </c>
      <c r="F14" s="49">
        <v>35</v>
      </c>
      <c r="G14" s="53">
        <v>100</v>
      </c>
      <c r="H14" s="54">
        <f t="shared" si="1"/>
        <v>3500</v>
      </c>
      <c r="I14" s="52">
        <v>1</v>
      </c>
      <c r="J14" s="49">
        <v>36</v>
      </c>
      <c r="K14" s="53">
        <v>100</v>
      </c>
      <c r="L14" s="54">
        <f t="shared" si="0"/>
        <v>3600</v>
      </c>
    </row>
    <row r="15" s="1" customFormat="1" spans="1:12">
      <c r="A15" s="45" t="s">
        <v>33</v>
      </c>
      <c r="B15" s="51" t="s">
        <v>34</v>
      </c>
      <c r="C15" s="47" t="s">
        <v>35</v>
      </c>
      <c r="D15" s="49" t="s">
        <v>36</v>
      </c>
      <c r="E15" s="52">
        <v>1</v>
      </c>
      <c r="F15" s="49">
        <v>35</v>
      </c>
      <c r="G15" s="53">
        <v>40</v>
      </c>
      <c r="H15" s="54">
        <f t="shared" si="1"/>
        <v>1400</v>
      </c>
      <c r="I15" s="52">
        <v>1</v>
      </c>
      <c r="J15" s="49">
        <v>36</v>
      </c>
      <c r="K15" s="53">
        <v>40</v>
      </c>
      <c r="L15" s="54">
        <f t="shared" si="0"/>
        <v>1440</v>
      </c>
    </row>
    <row r="16" s="1" customFormat="1" spans="1:12">
      <c r="A16" s="55" t="s">
        <v>37</v>
      </c>
      <c r="B16" s="56"/>
      <c r="C16" s="56"/>
      <c r="D16" s="56"/>
      <c r="E16" s="56"/>
      <c r="F16" s="56"/>
      <c r="G16" s="57"/>
      <c r="H16" s="58">
        <f>SUM(H12:H15)</f>
        <v>20900</v>
      </c>
      <c r="I16" s="59" t="s">
        <v>37</v>
      </c>
      <c r="J16" s="59"/>
      <c r="K16" s="59"/>
      <c r="L16" s="77">
        <f>SUM(L10:L15)</f>
        <v>21440</v>
      </c>
    </row>
    <row r="17" s="1" customFormat="1" spans="1:12">
      <c r="A17" s="40" t="s">
        <v>8</v>
      </c>
      <c r="B17" s="41" t="s">
        <v>38</v>
      </c>
      <c r="C17" s="41"/>
      <c r="D17" s="41"/>
      <c r="E17" s="42"/>
      <c r="F17" s="43"/>
      <c r="G17" s="43"/>
      <c r="H17" s="44"/>
      <c r="I17" s="75" t="s">
        <v>39</v>
      </c>
      <c r="J17" s="60"/>
      <c r="K17" s="60"/>
      <c r="L17" s="76"/>
    </row>
    <row r="18" s="1" customFormat="1" spans="1:12">
      <c r="A18" s="45" t="s">
        <v>40</v>
      </c>
      <c r="B18" s="46" t="s">
        <v>23</v>
      </c>
      <c r="C18" s="47" t="s">
        <v>24</v>
      </c>
      <c r="D18" s="48" t="s">
        <v>25</v>
      </c>
      <c r="E18" s="48">
        <v>1</v>
      </c>
      <c r="F18" s="49">
        <v>1</v>
      </c>
      <c r="G18" s="49">
        <v>2000</v>
      </c>
      <c r="H18" s="50">
        <f t="shared" si="1"/>
        <v>2000</v>
      </c>
      <c r="I18" s="48">
        <v>1</v>
      </c>
      <c r="J18" s="49">
        <v>1</v>
      </c>
      <c r="K18" s="49">
        <v>2000</v>
      </c>
      <c r="L18" s="50">
        <f t="shared" ref="L18:L21" si="2">J18*I18*K18</f>
        <v>2000</v>
      </c>
    </row>
    <row r="19" s="1" customFormat="1" ht="33" spans="1:12">
      <c r="A19" s="45" t="s">
        <v>41</v>
      </c>
      <c r="B19" s="46" t="s">
        <v>27</v>
      </c>
      <c r="C19" s="47" t="s">
        <v>28</v>
      </c>
      <c r="D19" s="48" t="s">
        <v>29</v>
      </c>
      <c r="E19" s="48">
        <v>1</v>
      </c>
      <c r="F19" s="49">
        <v>35</v>
      </c>
      <c r="G19" s="49">
        <v>400</v>
      </c>
      <c r="H19" s="50">
        <f t="shared" si="1"/>
        <v>14000</v>
      </c>
      <c r="I19" s="48">
        <v>1</v>
      </c>
      <c r="J19" s="49">
        <v>34</v>
      </c>
      <c r="K19" s="49">
        <v>400</v>
      </c>
      <c r="L19" s="50">
        <f t="shared" si="2"/>
        <v>13600</v>
      </c>
    </row>
    <row r="20" s="1" customFormat="1" spans="1:12">
      <c r="A20" s="45" t="s">
        <v>42</v>
      </c>
      <c r="B20" s="51" t="s">
        <v>31</v>
      </c>
      <c r="C20" s="47" t="s">
        <v>32</v>
      </c>
      <c r="D20" s="48" t="s">
        <v>29</v>
      </c>
      <c r="E20" s="52">
        <v>1</v>
      </c>
      <c r="F20" s="49">
        <v>35</v>
      </c>
      <c r="G20" s="53">
        <v>100</v>
      </c>
      <c r="H20" s="54">
        <f t="shared" si="1"/>
        <v>3500</v>
      </c>
      <c r="I20" s="52">
        <v>1</v>
      </c>
      <c r="J20" s="49">
        <v>34</v>
      </c>
      <c r="K20" s="53">
        <v>100</v>
      </c>
      <c r="L20" s="54">
        <f t="shared" si="2"/>
        <v>3400</v>
      </c>
    </row>
    <row r="21" s="1" customFormat="1" spans="1:12">
      <c r="A21" s="45" t="s">
        <v>43</v>
      </c>
      <c r="B21" s="51" t="s">
        <v>34</v>
      </c>
      <c r="C21" s="47" t="s">
        <v>35</v>
      </c>
      <c r="D21" s="49" t="s">
        <v>36</v>
      </c>
      <c r="E21" s="52">
        <v>1</v>
      </c>
      <c r="F21" s="49">
        <v>35</v>
      </c>
      <c r="G21" s="53">
        <v>40</v>
      </c>
      <c r="H21" s="54">
        <f t="shared" si="1"/>
        <v>1400</v>
      </c>
      <c r="I21" s="52">
        <v>1</v>
      </c>
      <c r="J21" s="49">
        <v>34</v>
      </c>
      <c r="K21" s="53">
        <v>40</v>
      </c>
      <c r="L21" s="54">
        <f t="shared" si="2"/>
        <v>1360</v>
      </c>
    </row>
    <row r="22" s="1" customFormat="1" spans="1:12">
      <c r="A22" s="55" t="s">
        <v>37</v>
      </c>
      <c r="B22" s="56"/>
      <c r="C22" s="56"/>
      <c r="D22" s="56"/>
      <c r="E22" s="56"/>
      <c r="F22" s="56"/>
      <c r="G22" s="57"/>
      <c r="H22" s="58">
        <f>SUM(H18:H21)</f>
        <v>20900</v>
      </c>
      <c r="I22" s="59" t="s">
        <v>37</v>
      </c>
      <c r="J22" s="59"/>
      <c r="K22" s="59"/>
      <c r="L22" s="77">
        <f>SUM(L18:L21)</f>
        <v>20360</v>
      </c>
    </row>
    <row r="23" s="1" customFormat="1" spans="1:12">
      <c r="A23" s="59" t="s">
        <v>44</v>
      </c>
      <c r="B23" s="59"/>
      <c r="C23" s="59"/>
      <c r="D23" s="59"/>
      <c r="E23" s="59"/>
      <c r="F23" s="59"/>
      <c r="G23" s="59"/>
      <c r="H23" s="58">
        <f>H16+H22</f>
        <v>41800</v>
      </c>
      <c r="I23" s="59" t="s">
        <v>44</v>
      </c>
      <c r="J23" s="59"/>
      <c r="K23" s="59"/>
      <c r="L23" s="77">
        <f>L22+L16</f>
        <v>41800</v>
      </c>
    </row>
    <row r="24" s="1" customFormat="1" spans="1:12">
      <c r="A24" s="60">
        <v>3</v>
      </c>
      <c r="B24" s="41" t="s">
        <v>45</v>
      </c>
      <c r="C24" s="61">
        <v>0.06</v>
      </c>
      <c r="D24" s="62"/>
      <c r="E24" s="62"/>
      <c r="F24" s="62"/>
      <c r="G24" s="63"/>
      <c r="H24" s="44"/>
      <c r="I24" s="75" t="s">
        <v>45</v>
      </c>
      <c r="J24" s="60"/>
      <c r="K24" s="60"/>
      <c r="L24" s="76"/>
    </row>
    <row r="25" s="1" customFormat="1" spans="1:12">
      <c r="A25" s="59" t="s">
        <v>37</v>
      </c>
      <c r="B25" s="59"/>
      <c r="C25" s="59"/>
      <c r="D25" s="59"/>
      <c r="E25" s="59"/>
      <c r="F25" s="59"/>
      <c r="G25" s="59"/>
      <c r="H25" s="58">
        <f>H23*0.06</f>
        <v>2508</v>
      </c>
      <c r="I25" s="59" t="s">
        <v>37</v>
      </c>
      <c r="J25" s="59"/>
      <c r="K25" s="59"/>
      <c r="L25" s="78">
        <f>L23*0.06</f>
        <v>2508</v>
      </c>
    </row>
    <row r="26" s="2" customFormat="1" spans="1:12">
      <c r="A26" s="64"/>
      <c r="B26" s="65"/>
      <c r="C26" s="65"/>
      <c r="D26" s="65"/>
      <c r="E26" s="65"/>
      <c r="F26" s="65"/>
      <c r="G26" s="66"/>
      <c r="H26" s="67"/>
      <c r="I26" s="79"/>
      <c r="J26" s="79"/>
      <c r="K26" s="79"/>
      <c r="L26" s="79"/>
    </row>
    <row r="27" s="1" customFormat="1" spans="1:12">
      <c r="A27" s="68" t="s">
        <v>46</v>
      </c>
      <c r="B27" s="68"/>
      <c r="C27" s="68"/>
      <c r="D27" s="68"/>
      <c r="E27" s="68"/>
      <c r="F27" s="68"/>
      <c r="G27" s="68"/>
      <c r="H27" s="69">
        <f>H23+H25</f>
        <v>44308</v>
      </c>
      <c r="I27" s="80" t="s">
        <v>46</v>
      </c>
      <c r="J27" s="81"/>
      <c r="K27" s="82"/>
      <c r="L27" s="78">
        <f>L23+L25</f>
        <v>44308</v>
      </c>
    </row>
    <row r="28" s="3" customFormat="1" ht="22.5" spans="1:12">
      <c r="A28" s="70" t="s">
        <v>47</v>
      </c>
      <c r="B28" s="70"/>
      <c r="C28" s="70"/>
      <c r="D28" s="70"/>
      <c r="E28" s="70"/>
      <c r="F28" s="70"/>
      <c r="G28" s="70"/>
      <c r="H28" s="71">
        <f>H27</f>
        <v>44308</v>
      </c>
      <c r="I28" s="83" t="s">
        <v>48</v>
      </c>
      <c r="J28" s="83"/>
      <c r="K28" s="83"/>
      <c r="L28" s="84">
        <f>L27</f>
        <v>44308</v>
      </c>
    </row>
  </sheetData>
  <mergeCells count="25">
    <mergeCell ref="A2:C2"/>
    <mergeCell ref="D4:F4"/>
    <mergeCell ref="D5:F5"/>
    <mergeCell ref="D6:F6"/>
    <mergeCell ref="D7:F7"/>
    <mergeCell ref="D8:F8"/>
    <mergeCell ref="I9:L9"/>
    <mergeCell ref="I11:L11"/>
    <mergeCell ref="A16:G16"/>
    <mergeCell ref="I16:K16"/>
    <mergeCell ref="I17:L17"/>
    <mergeCell ref="A22:G22"/>
    <mergeCell ref="I22:K22"/>
    <mergeCell ref="A23:G23"/>
    <mergeCell ref="I23:K23"/>
    <mergeCell ref="C24:G24"/>
    <mergeCell ref="I24:L24"/>
    <mergeCell ref="A25:G25"/>
    <mergeCell ref="I25:K25"/>
    <mergeCell ref="A26:G26"/>
    <mergeCell ref="I26:L26"/>
    <mergeCell ref="A27:G27"/>
    <mergeCell ref="I27:K27"/>
    <mergeCell ref="A28:G28"/>
    <mergeCell ref="I28:K28"/>
  </mergeCells>
  <pageMargins left="0.7" right="0.7" top="0.75" bottom="0.75" header="0.3" footer="0.3"/>
  <pageSetup paperSize="9" orientation="landscape"/>
  <headerFooter/>
  <ignoredErrors>
    <ignoredError sqref="A11 A5:A6 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2025-06-24T06:50:31Z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87C8D14120CD47818FD606764C140F40_13</vt:lpwstr>
  </property>
  <property fmtid="{D5CDD505-2E9C-101B-9397-08002B2CF9AE}" pid="10" name="KSOProductBuildVer">
    <vt:lpwstr>2052-12.1.0.21541</vt:lpwstr>
  </property>
</Properties>
</file>