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<sst xmlns="http://schemas.openxmlformats.org/spreadsheetml/2006/main" count="58" uniqueCount="52">
  <si>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t>2025森世海亚路优泰微循环幻灯及讨论大纲项目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</si>
  <si>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</si>
  <si>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</si>
  <si>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</si>
  <si>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</si>
  <si>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</si>
  <si>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</si>
  <si>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</si>
  <si>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</si>
  <si>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</si>
  <si>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</si>
  <si>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</si>
  <si>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</si>
  <si>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</si>
  <si>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</si>
  <si>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</si>
  <si>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</si>
  <si>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</si>
  <si>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专家幻灯*1（预估35页）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</si>
  <si>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</si>
  <si>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</si>
  <si>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</si>
  <si>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</si>
  <si>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 xml:space="preserve"> </t>
  </si>
  <si>
    <t>1-2</t>
  </si>
  <si>
    <t>延展设计
Entension design</t>
  </si>
  <si>
    <t>PPT内页美化
PPT Slides embellishment</t>
  </si>
  <si>
    <t>Total：</t>
  </si>
  <si>
    <t>讨论大纲(眼科、心内科、眼科、威利坦相关（骨科、血管外科）、路优泰（精神科）)每个方向预估15篇文献</t>
  </si>
  <si>
    <t>2-1</t>
  </si>
  <si>
    <t>中文原文下载</t>
  </si>
  <si>
    <t>根据检索的文献进行中文原文下载（预估80篇，最终按实际结算）</t>
  </si>
  <si>
    <t>篇</t>
  </si>
  <si>
    <t>2-2</t>
  </si>
  <si>
    <t>英文原文下载</t>
  </si>
  <si>
    <t>根据检索的文献进行英文原文下载（预估20篇，最终按实际结算）</t>
  </si>
  <si>
    <t>2-3</t>
  </si>
  <si>
    <t>主题检索</t>
  </si>
  <si>
    <t>根据主题词对相关文献进行检索、阅读、汇总</t>
  </si>
  <si>
    <t>个</t>
  </si>
  <si>
    <t>2-4</t>
  </si>
  <si>
    <t>医学经理</t>
  </si>
  <si>
    <t>查询梳理文献，梳理支持文件（标题、摘要），根据已下载的文献整理，word/excel形式交付</t>
  </si>
  <si>
    <t>工时</t>
  </si>
  <si>
    <t>2-5</t>
  </si>
  <si>
    <t>大纲撰写</t>
  </si>
  <si>
    <t>根据检索内容撰写大纲</t>
  </si>
  <si>
    <t>套</t>
  </si>
  <si>
    <t>未含税Total：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</si>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</sst>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  <numFmt numFmtId="179" formatCode="#,##0.00_ 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179" fontId="8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179" fontId="1" fillId="0" borderId="2" xfId="65" applyNumberFormat="1" applyFont="1" applyBorder="1"/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7"/>
  <sheetViews>
    <sheetView showGridLines="0" tabSelected="1" zoomScale="81" zoomScaleNormal="81" workbookViewId="0">
      <selection activeCell="B16" sqref="B16:H19"/>
    </sheetView>
  </sheetViews>
  <sheetFormatPr defaultColWidth="9" defaultRowHeight="16.5"/>
  <cols>
    <col min="1" max="1" width="6.33333333333333" style="4" customWidth="1"/>
    <col min="2" max="2" width="49.1666666666667" style="5" customWidth="1"/>
    <col min="3" max="3" width="61.6666666666667" style="6" customWidth="1"/>
    <col min="4" max="4" width="8.33333333333333" style="5" customWidth="1"/>
    <col min="5" max="5" width="5.83333333333333" style="7" customWidth="1"/>
    <col min="6" max="6" width="6.16666666666667" style="7" customWidth="1"/>
    <col min="7" max="7" width="12.5" style="7" customWidth="1"/>
    <col min="8" max="8" width="16.5" style="8" customWidth="1"/>
    <col min="9" max="9" width="26.8333333333333" style="5" customWidth="1"/>
    <col min="10" max="10" width="13.6666666666667" style="5" customWidth="1"/>
    <col min="11" max="11" width="17" style="5" customWidth="1"/>
    <col min="12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/>
      <c r="E4" s="16"/>
      <c r="F4" s="16"/>
      <c r="G4" s="16"/>
      <c r="H4" s="17"/>
    </row>
    <row r="5" s="1" customFormat="1" spans="1:8">
      <c r="A5" s="22" t="s">
        <v>6</v>
      </c>
      <c r="B5" s="23" t="str">
        <f>B11</f>
        <v>专家幻灯*1（预估35页）</v>
      </c>
      <c r="C5" s="24">
        <f>H14</f>
        <v>25375</v>
      </c>
      <c r="D5" s="21"/>
      <c r="E5" s="16"/>
      <c r="F5" s="16"/>
      <c r="G5" s="16"/>
      <c r="H5" s="17"/>
    </row>
    <row r="6" s="1" customFormat="1" ht="49.5" spans="1:8">
      <c r="A6" s="22" t="s">
        <v>7</v>
      </c>
      <c r="B6" s="23" t="str">
        <f>B15</f>
        <v>讨论大纲(眼科、心内科、眼科、威利坦相关（骨科、血管外科）、路优泰（精神科）)每个方向预估15篇文献</v>
      </c>
      <c r="C6" s="24">
        <f>H21</f>
        <v>26700</v>
      </c>
      <c r="D6" s="21"/>
      <c r="E6" s="16"/>
      <c r="F6" s="16"/>
      <c r="G6" s="16"/>
      <c r="H6" s="17"/>
    </row>
    <row r="7" s="1" customFormat="1" spans="1:8">
      <c r="A7" s="22" t="s">
        <v>8</v>
      </c>
      <c r="B7" s="23" t="str">
        <f>B23</f>
        <v>税 Tax</v>
      </c>
      <c r="C7" s="24">
        <f>H24</f>
        <v>3124.5</v>
      </c>
      <c r="D7" s="21"/>
      <c r="E7" s="16"/>
      <c r="F7" s="16"/>
      <c r="G7" s="16"/>
      <c r="H7" s="17"/>
    </row>
    <row r="8" s="1" customFormat="1" spans="1:8">
      <c r="A8" s="25"/>
      <c r="B8" s="26" t="s">
        <v>9</v>
      </c>
      <c r="C8" s="27">
        <f>H27</f>
        <v>50000</v>
      </c>
      <c r="D8" s="21"/>
      <c r="E8" s="16"/>
      <c r="F8" s="16"/>
      <c r="G8" s="16"/>
      <c r="H8" s="17"/>
    </row>
    <row r="9" s="1" customFormat="1" ht="38.5" customHeight="1" spans="1:8">
      <c r="A9" s="13"/>
      <c r="B9" s="28" t="s">
        <v>10</v>
      </c>
      <c r="C9" s="29"/>
      <c r="D9" s="21"/>
      <c r="E9" s="11"/>
      <c r="F9" s="11"/>
      <c r="H9" s="12"/>
    </row>
    <row r="10" s="1" customFormat="1" spans="1:8">
      <c r="A10" s="30" t="s">
        <v>11</v>
      </c>
      <c r="B10" s="31" t="s">
        <v>12</v>
      </c>
      <c r="C10" s="31"/>
      <c r="D10" s="32" t="s">
        <v>13</v>
      </c>
      <c r="E10" s="32" t="s">
        <v>14</v>
      </c>
      <c r="F10" s="33" t="s">
        <v>15</v>
      </c>
      <c r="G10" s="33" t="s">
        <v>16</v>
      </c>
      <c r="H10" s="34" t="s">
        <v>17</v>
      </c>
    </row>
    <row r="11" s="1" customFormat="1" spans="1:8">
      <c r="A11" s="35" t="s">
        <v>6</v>
      </c>
      <c r="B11" s="36" t="s">
        <v>18</v>
      </c>
      <c r="C11" s="36"/>
      <c r="D11" s="36"/>
      <c r="E11" s="37"/>
      <c r="F11" s="38"/>
      <c r="G11" s="38"/>
      <c r="H11" s="39"/>
    </row>
    <row r="12" s="1" customFormat="1" ht="33" spans="1:9">
      <c r="A12" s="40" t="s">
        <v>19</v>
      </c>
      <c r="B12" s="41" t="s">
        <v>20</v>
      </c>
      <c r="C12" s="42" t="s">
        <v>21</v>
      </c>
      <c r="D12" s="43" t="s">
        <v>22</v>
      </c>
      <c r="E12" s="43">
        <v>1</v>
      </c>
      <c r="F12" s="44">
        <v>35</v>
      </c>
      <c r="G12" s="44">
        <v>625</v>
      </c>
      <c r="H12" s="45">
        <f t="shared" ref="H12:H13" si="0">F12*E12*G12</f>
        <v>21875</v>
      </c>
      <c r="I12" s="1" t="s">
        <v>23</v>
      </c>
    </row>
    <row r="13" s="1" customFormat="1" ht="33" spans="1:8">
      <c r="A13" s="40" t="s">
        <v>24</v>
      </c>
      <c r="B13" s="46" t="s">
        <v>25</v>
      </c>
      <c r="C13" s="42" t="s">
        <v>26</v>
      </c>
      <c r="D13" s="43" t="s">
        <v>22</v>
      </c>
      <c r="E13" s="47">
        <v>1</v>
      </c>
      <c r="F13" s="44">
        <v>35</v>
      </c>
      <c r="G13" s="48">
        <v>100</v>
      </c>
      <c r="H13" s="49">
        <f t="shared" si="0"/>
        <v>3500</v>
      </c>
    </row>
    <row r="14" s="1" customFormat="1" spans="1:8">
      <c r="A14" s="50" t="s">
        <v>27</v>
      </c>
      <c r="B14" s="51"/>
      <c r="C14" s="51"/>
      <c r="D14" s="51"/>
      <c r="E14" s="51"/>
      <c r="F14" s="51"/>
      <c r="G14" s="52"/>
      <c r="H14" s="53">
        <f>SUM(H12:H13)</f>
        <v>25375</v>
      </c>
    </row>
    <row r="15" s="1" customFormat="1" spans="1:8">
      <c r="A15" s="35" t="s">
        <v>7</v>
      </c>
      <c r="B15" s="36" t="s">
        <v>28</v>
      </c>
      <c r="C15" s="36"/>
      <c r="D15" s="36"/>
      <c r="E15" s="37"/>
      <c r="F15" s="38"/>
      <c r="G15" s="38"/>
      <c r="H15" s="54"/>
    </row>
    <row r="16" s="1" customFormat="1" spans="1:8">
      <c r="A16" s="55" t="s">
        <v>29</v>
      </c>
      <c r="B16" s="56" t="s">
        <v>30</v>
      </c>
      <c r="C16" s="57" t="s">
        <v>31</v>
      </c>
      <c r="D16" s="58" t="s">
        <v>32</v>
      </c>
      <c r="E16" s="58">
        <v>1</v>
      </c>
      <c r="F16" s="59">
        <v>60</v>
      </c>
      <c r="G16" s="59">
        <v>30</v>
      </c>
      <c r="H16" s="60">
        <f t="shared" ref="H16:H18" si="1">G16*F16*E16</f>
        <v>1800</v>
      </c>
    </row>
    <row r="17" s="1" customFormat="1" spans="1:8">
      <c r="A17" s="55" t="s">
        <v>33</v>
      </c>
      <c r="B17" s="56" t="s">
        <v>34</v>
      </c>
      <c r="C17" s="61" t="s">
        <v>35</v>
      </c>
      <c r="D17" s="58" t="s">
        <v>32</v>
      </c>
      <c r="E17" s="58">
        <v>1</v>
      </c>
      <c r="F17" s="59">
        <v>30</v>
      </c>
      <c r="G17" s="59">
        <v>30</v>
      </c>
      <c r="H17" s="60">
        <f t="shared" si="1"/>
        <v>900</v>
      </c>
    </row>
    <row r="18" s="1" customFormat="1" spans="1:8">
      <c r="A18" s="55" t="s">
        <v>36</v>
      </c>
      <c r="B18" s="56" t="s">
        <v>37</v>
      </c>
      <c r="C18" s="57" t="s">
        <v>38</v>
      </c>
      <c r="D18" s="58" t="s">
        <v>39</v>
      </c>
      <c r="E18" s="58">
        <v>1</v>
      </c>
      <c r="F18" s="59">
        <v>20</v>
      </c>
      <c r="G18" s="59">
        <v>50</v>
      </c>
      <c r="H18" s="60">
        <f t="shared" si="1"/>
        <v>1000</v>
      </c>
    </row>
    <row r="19" s="1" customFormat="1" ht="33" spans="1:8">
      <c r="A19" s="55" t="s">
        <v>40</v>
      </c>
      <c r="B19" s="56" t="s">
        <v>41</v>
      </c>
      <c r="C19" s="57" t="s">
        <v>42</v>
      </c>
      <c r="D19" s="58" t="s">
        <v>43</v>
      </c>
      <c r="E19" s="58">
        <v>1</v>
      </c>
      <c r="F19" s="59">
        <v>40</v>
      </c>
      <c r="G19" s="59">
        <v>500</v>
      </c>
      <c r="H19" s="60">
        <f>E19*F19*G19</f>
        <v>20000</v>
      </c>
    </row>
    <row r="20" s="1" customFormat="1" spans="1:8">
      <c r="A20" s="62" t="s">
        <v>44</v>
      </c>
      <c r="B20" s="63" t="s">
        <v>45</v>
      </c>
      <c r="C20" s="64" t="s">
        <v>46</v>
      </c>
      <c r="D20" s="65" t="s">
        <v>47</v>
      </c>
      <c r="E20" s="47">
        <v>1</v>
      </c>
      <c r="F20" s="48">
        <v>1</v>
      </c>
      <c r="G20" s="48">
        <v>3000</v>
      </c>
      <c r="H20" s="66">
        <f>F20*E20*G20</f>
        <v>3000</v>
      </c>
    </row>
    <row r="21" s="1" customFormat="1" ht="15" customHeight="1" spans="1:8">
      <c r="A21" s="50" t="s">
        <v>27</v>
      </c>
      <c r="B21" s="51"/>
      <c r="C21" s="51"/>
      <c r="D21" s="51"/>
      <c r="E21" s="51"/>
      <c r="F21" s="51"/>
      <c r="G21" s="52"/>
      <c r="H21" s="53">
        <f>SUM(H16:H20)</f>
        <v>26700</v>
      </c>
    </row>
    <row r="22" s="1" customFormat="1" spans="1:8">
      <c r="A22" s="67" t="s">
        <v>48</v>
      </c>
      <c r="B22" s="67"/>
      <c r="C22" s="67"/>
      <c r="D22" s="67"/>
      <c r="E22" s="67"/>
      <c r="F22" s="67"/>
      <c r="G22" s="67"/>
      <c r="H22" s="53">
        <f>H14+H21</f>
        <v>52075</v>
      </c>
    </row>
    <row r="23" s="1" customFormat="1" spans="1:8">
      <c r="A23" s="68">
        <v>3</v>
      </c>
      <c r="B23" s="36" t="s">
        <v>49</v>
      </c>
      <c r="C23" s="69">
        <v>0.06</v>
      </c>
      <c r="D23" s="70"/>
      <c r="E23" s="70"/>
      <c r="F23" s="70"/>
      <c r="G23" s="71"/>
      <c r="H23" s="39"/>
    </row>
    <row r="24" s="1" customFormat="1" spans="1:8">
      <c r="A24" s="67" t="s">
        <v>27</v>
      </c>
      <c r="B24" s="67"/>
      <c r="C24" s="67"/>
      <c r="D24" s="67"/>
      <c r="E24" s="67"/>
      <c r="F24" s="67"/>
      <c r="G24" s="67"/>
      <c r="H24" s="53">
        <f>H22*0.06</f>
        <v>3124.5</v>
      </c>
    </row>
    <row r="25" s="2" customFormat="1" spans="1:8">
      <c r="A25" s="72"/>
      <c r="B25" s="73"/>
      <c r="C25" s="73"/>
      <c r="D25" s="73"/>
      <c r="E25" s="73"/>
      <c r="F25" s="73"/>
      <c r="G25" s="74"/>
      <c r="H25" s="75"/>
    </row>
    <row r="26" s="1" customFormat="1" spans="1:8">
      <c r="A26" s="76" t="s">
        <v>50</v>
      </c>
      <c r="B26" s="76"/>
      <c r="C26" s="76"/>
      <c r="D26" s="76"/>
      <c r="E26" s="76"/>
      <c r="F26" s="76"/>
      <c r="G26" s="76"/>
      <c r="H26" s="77">
        <f>H22+H24</f>
        <v>55199.5</v>
      </c>
    </row>
    <row r="27" s="3" customFormat="1" ht="22.5" spans="1:8">
      <c r="A27" s="78" t="s">
        <v>51</v>
      </c>
      <c r="B27" s="78"/>
      <c r="C27" s="78"/>
      <c r="D27" s="78"/>
      <c r="E27" s="78"/>
      <c r="F27" s="78"/>
      <c r="G27" s="78"/>
      <c r="H27" s="79">
        <v>50000</v>
      </c>
    </row>
  </sheetData>
  <mergeCells count="9">
    <mergeCell ref="A2:C2"/>
    <mergeCell ref="A14:G14"/>
    <mergeCell ref="A21:G21"/>
    <mergeCell ref="A22:G22"/>
    <mergeCell ref="C23:G23"/>
    <mergeCell ref="A24:G24"/>
    <mergeCell ref="A25:G25"/>
    <mergeCell ref="A26:G26"/>
    <mergeCell ref="A27:G27"/>
  </mergeCells>
  <pageMargins left="0.7" right="0.7" top="0.75" bottom="0.75" header="0.3" footer="0.3"/>
  <pageSetup paperSize="9" orientation="landscape"/>
  <headerFooter/>
  <ignoredErrors>
    <ignoredError sqref="A11 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2025-02-06T10:08:30Z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65B3D579FD6A4E3282B36C5AAA09EB04_13</vt:lpwstr>
  </property>
  <property fmtid="{D5CDD505-2E9C-101B-9397-08002B2CF9AE}" pid="10" name="KSOProductBuildVer">
    <vt:lpwstr>2052-12.1.0.19770</vt:lpwstr>
  </property>
</Properties>
</file>