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<sst xmlns="http://schemas.openxmlformats.org/spreadsheetml/2006/main" count="46" uniqueCount="34">
  <si>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2025森世海亚威利坦淋巴水肿领域学术幻灯项目结算单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</si>
  <si>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</si>
  <si>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</si>
  <si>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</si>
  <si>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</si>
  <si>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</si>
  <si>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</si>
  <si>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</si>
  <si>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</si>
  <si>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</si>
  <si>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</si>
  <si>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</si>
  <si>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</si>
  <si>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</si>
  <si>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</si>
  <si>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</si>
  <si>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</si>
  <si>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</si>
  <si>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</si>
  <si>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威利坦微学术幻灯*1（ 淋巴水肿领域/预估35页）</t>
  </si>
  <si>
    <t>新时代，领前沿
——共话淋巴水肿的最新研究进展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</si>
  <si>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</si>
  <si>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</si>
  <si>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</si>
  <si>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</si>
  <si>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>1-2</t>
  </si>
  <si>
    <t>延展设计
Entension design</t>
  </si>
  <si>
    <t>PPT内页美化
PPT Slides embellishment</t>
  </si>
  <si>
    <t>Total：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</si>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</sst>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78" fontId="1" fillId="5" borderId="2" xfId="0" applyNumberFormat="1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 wrapText="1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177" fontId="8" fillId="5" borderId="2" xfId="0" applyNumberFormat="1" applyFont="1" applyFill="1" applyBorder="1" applyAlignment="1">
      <alignment vertic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9"/>
  <sheetViews>
    <sheetView showGridLines="0" tabSelected="1" zoomScale="81" zoomScaleNormal="81" workbookViewId="0">
      <selection activeCell="B28" sqref="B28"/>
    </sheetView>
  </sheetViews>
  <sheetFormatPr defaultColWidth="9" defaultRowHeight="16.5"/>
  <cols>
    <col min="1" max="1" width="6.25" style="5" customWidth="1"/>
    <col min="2" max="2" width="50" style="6" customWidth="1"/>
    <col min="3" max="3" width="46.5" style="7" customWidth="1"/>
    <col min="4" max="4" width="5.08333333333333" style="6" customWidth="1"/>
    <col min="5" max="5" width="3.91666666666667" style="8" customWidth="1"/>
    <col min="6" max="6" width="4.5" style="8" customWidth="1"/>
    <col min="7" max="7" width="9.75" style="8" customWidth="1"/>
    <col min="8" max="8" width="14.5833333333333" style="9" customWidth="1"/>
    <col min="9" max="9" width="3.91666666666667" style="6" customWidth="1"/>
    <col min="10" max="10" width="4.5" style="6" customWidth="1"/>
    <col min="11" max="11" width="9.75" style="6" customWidth="1"/>
    <col min="12" max="12" width="14.5833333333333" style="6" customWidth="1"/>
    <col min="13" max="16384" width="9" style="6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3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spans="1:8">
      <c r="A4" s="19" t="s">
        <v>3</v>
      </c>
      <c r="B4" s="20" t="s">
        <v>4</v>
      </c>
      <c r="C4" s="21" t="s">
        <v>5</v>
      </c>
      <c r="D4" s="22" t="s">
        <v>6</v>
      </c>
      <c r="E4" s="23"/>
      <c r="F4" s="24"/>
      <c r="G4" s="17"/>
      <c r="H4" s="18"/>
    </row>
    <row r="5" s="1" customFormat="1" spans="1:8">
      <c r="A5" s="25" t="s">
        <v>7</v>
      </c>
      <c r="B5" s="26" t="str">
        <f>B10</f>
        <v>威利坦微学术幻灯*1（ 淋巴水肿领域/预估35页）</v>
      </c>
      <c r="C5" s="27">
        <f>H13</f>
        <v>25375</v>
      </c>
      <c r="D5" s="28">
        <f>L14</f>
        <v>25375</v>
      </c>
      <c r="E5" s="28"/>
      <c r="F5" s="28"/>
      <c r="G5" s="17"/>
      <c r="H5" s="18"/>
    </row>
    <row r="6" s="1" customFormat="1" spans="1:8">
      <c r="A6" s="25" t="s">
        <v>8</v>
      </c>
      <c r="B6" s="26" t="str">
        <f>B15</f>
        <v>税 Tax</v>
      </c>
      <c r="C6" s="27">
        <f>H16</f>
        <v>1522.5</v>
      </c>
      <c r="D6" s="28">
        <f>L16</f>
        <v>1522.5</v>
      </c>
      <c r="E6" s="28"/>
      <c r="F6" s="28"/>
      <c r="G6" s="17"/>
      <c r="H6" s="18"/>
    </row>
    <row r="7" s="1" customFormat="1" spans="1:8">
      <c r="A7" s="29"/>
      <c r="B7" s="30" t="s">
        <v>9</v>
      </c>
      <c r="C7" s="31">
        <f>H19</f>
        <v>26897.5</v>
      </c>
      <c r="D7" s="28">
        <f>L19</f>
        <v>26897.5</v>
      </c>
      <c r="E7" s="28"/>
      <c r="F7" s="28"/>
      <c r="G7" s="17"/>
      <c r="H7" s="18"/>
    </row>
    <row r="8" s="1" customFormat="1" ht="21.5" spans="1:12">
      <c r="A8" s="14"/>
      <c r="B8" s="32" t="s">
        <v>10</v>
      </c>
      <c r="C8" s="33"/>
      <c r="D8" s="34"/>
      <c r="E8" s="12"/>
      <c r="F8" s="12"/>
      <c r="H8" s="13"/>
      <c r="I8" s="74" t="s">
        <v>11</v>
      </c>
      <c r="J8" s="74"/>
      <c r="K8" s="74"/>
      <c r="L8" s="75"/>
    </row>
    <row r="9" s="1" customFormat="1" spans="1:12">
      <c r="A9" s="35" t="s">
        <v>12</v>
      </c>
      <c r="B9" s="36" t="s">
        <v>13</v>
      </c>
      <c r="C9" s="36"/>
      <c r="D9" s="37" t="s">
        <v>14</v>
      </c>
      <c r="E9" s="37" t="s">
        <v>15</v>
      </c>
      <c r="F9" s="38" t="s">
        <v>16</v>
      </c>
      <c r="G9" s="38" t="s">
        <v>17</v>
      </c>
      <c r="H9" s="39" t="s">
        <v>18</v>
      </c>
      <c r="I9" s="37" t="s">
        <v>15</v>
      </c>
      <c r="J9" s="38" t="s">
        <v>16</v>
      </c>
      <c r="K9" s="38" t="s">
        <v>17</v>
      </c>
      <c r="L9" s="76" t="s">
        <v>18</v>
      </c>
    </row>
    <row r="10" s="2" customFormat="1" spans="1:12">
      <c r="A10" s="40" t="s">
        <v>7</v>
      </c>
      <c r="B10" s="41" t="s">
        <v>19</v>
      </c>
      <c r="C10" s="41"/>
      <c r="D10" s="41"/>
      <c r="E10" s="42"/>
      <c r="F10" s="43"/>
      <c r="G10" s="43"/>
      <c r="H10" s="44"/>
      <c r="I10" s="41" t="s">
        <v>20</v>
      </c>
      <c r="J10" s="60"/>
      <c r="K10" s="60"/>
      <c r="L10" s="77"/>
    </row>
    <row r="11" s="1" customFormat="1" ht="33" spans="1:12">
      <c r="A11" s="45" t="s">
        <v>21</v>
      </c>
      <c r="B11" s="46" t="s">
        <v>22</v>
      </c>
      <c r="C11" s="47" t="s">
        <v>23</v>
      </c>
      <c r="D11" s="48" t="s">
        <v>24</v>
      </c>
      <c r="E11" s="48">
        <v>1</v>
      </c>
      <c r="F11" s="49">
        <v>35</v>
      </c>
      <c r="G11" s="49">
        <v>625</v>
      </c>
      <c r="H11" s="50">
        <f t="shared" ref="H11:H12" si="0">F11*E11*G11</f>
        <v>21875</v>
      </c>
      <c r="I11" s="48">
        <v>1</v>
      </c>
      <c r="J11" s="49">
        <v>35</v>
      </c>
      <c r="K11" s="49">
        <v>625</v>
      </c>
      <c r="L11" s="50">
        <f>J11*I11*K11</f>
        <v>21875</v>
      </c>
    </row>
    <row r="12" s="1" customFormat="1" ht="33" spans="1:12">
      <c r="A12" s="45" t="s">
        <v>25</v>
      </c>
      <c r="B12" s="51" t="s">
        <v>26</v>
      </c>
      <c r="C12" s="47" t="s">
        <v>27</v>
      </c>
      <c r="D12" s="48" t="s">
        <v>24</v>
      </c>
      <c r="E12" s="52">
        <v>1</v>
      </c>
      <c r="F12" s="49">
        <v>35</v>
      </c>
      <c r="G12" s="53">
        <v>100</v>
      </c>
      <c r="H12" s="54">
        <f t="shared" si="0"/>
        <v>3500</v>
      </c>
      <c r="I12" s="52">
        <v>1</v>
      </c>
      <c r="J12" s="49">
        <v>35</v>
      </c>
      <c r="K12" s="53">
        <v>100</v>
      </c>
      <c r="L12" s="54">
        <f>J12*I12*K12</f>
        <v>3500</v>
      </c>
    </row>
    <row r="13" s="1" customFormat="1" spans="1:12">
      <c r="A13" s="55" t="s">
        <v>28</v>
      </c>
      <c r="B13" s="56"/>
      <c r="C13" s="56"/>
      <c r="D13" s="56"/>
      <c r="E13" s="56"/>
      <c r="F13" s="56"/>
      <c r="G13" s="57"/>
      <c r="H13" s="58">
        <f>SUM(H11:H12)</f>
        <v>25375</v>
      </c>
      <c r="I13" s="59" t="s">
        <v>28</v>
      </c>
      <c r="J13" s="59"/>
      <c r="K13" s="59"/>
      <c r="L13" s="78">
        <f>SUM(L9:L12)</f>
        <v>25375</v>
      </c>
    </row>
    <row r="14" s="1" customFormat="1" spans="1:12">
      <c r="A14" s="59" t="s">
        <v>29</v>
      </c>
      <c r="B14" s="59"/>
      <c r="C14" s="59"/>
      <c r="D14" s="59"/>
      <c r="E14" s="59"/>
      <c r="F14" s="59"/>
      <c r="G14" s="59"/>
      <c r="H14" s="58">
        <f>H13</f>
        <v>25375</v>
      </c>
      <c r="I14" s="59" t="s">
        <v>29</v>
      </c>
      <c r="J14" s="59"/>
      <c r="K14" s="59"/>
      <c r="L14" s="78">
        <f>L13</f>
        <v>25375</v>
      </c>
    </row>
    <row r="15" s="1" customFormat="1" spans="1:12">
      <c r="A15" s="60">
        <v>2</v>
      </c>
      <c r="B15" s="61" t="s">
        <v>30</v>
      </c>
      <c r="C15" s="62">
        <v>0.06</v>
      </c>
      <c r="D15" s="63"/>
      <c r="E15" s="63"/>
      <c r="F15" s="63"/>
      <c r="G15" s="64"/>
      <c r="H15" s="65"/>
      <c r="I15" s="41" t="s">
        <v>30</v>
      </c>
      <c r="J15" s="60"/>
      <c r="K15" s="60"/>
      <c r="L15" s="77"/>
    </row>
    <row r="16" s="1" customFormat="1" spans="1:12">
      <c r="A16" s="59" t="s">
        <v>28</v>
      </c>
      <c r="B16" s="59"/>
      <c r="C16" s="59"/>
      <c r="D16" s="59"/>
      <c r="E16" s="59"/>
      <c r="F16" s="59"/>
      <c r="G16" s="59"/>
      <c r="H16" s="58">
        <f>H14*0.06</f>
        <v>1522.5</v>
      </c>
      <c r="I16" s="59" t="s">
        <v>28</v>
      </c>
      <c r="J16" s="59"/>
      <c r="K16" s="59"/>
      <c r="L16" s="79">
        <f>L14*0.06</f>
        <v>1522.5</v>
      </c>
    </row>
    <row r="17" s="3" customFormat="1" spans="1:12">
      <c r="A17" s="66"/>
      <c r="B17" s="67"/>
      <c r="C17" s="67"/>
      <c r="D17" s="67"/>
      <c r="E17" s="67"/>
      <c r="F17" s="67"/>
      <c r="G17" s="68"/>
      <c r="H17" s="69"/>
      <c r="I17" s="80"/>
      <c r="J17" s="80"/>
      <c r="K17" s="80"/>
      <c r="L17" s="80"/>
    </row>
    <row r="18" s="1" customFormat="1" spans="1:12">
      <c r="A18" s="70" t="s">
        <v>31</v>
      </c>
      <c r="B18" s="70"/>
      <c r="C18" s="70"/>
      <c r="D18" s="70"/>
      <c r="E18" s="70"/>
      <c r="F18" s="70"/>
      <c r="G18" s="70"/>
      <c r="H18" s="71">
        <f>H14+H16</f>
        <v>26897.5</v>
      </c>
      <c r="I18" s="81" t="s">
        <v>31</v>
      </c>
      <c r="J18" s="82"/>
      <c r="K18" s="83"/>
      <c r="L18" s="79">
        <f>L14+L16</f>
        <v>26897.5</v>
      </c>
    </row>
    <row r="19" s="4" customFormat="1" ht="22.5" spans="1:12">
      <c r="A19" s="72" t="s">
        <v>32</v>
      </c>
      <c r="B19" s="72"/>
      <c r="C19" s="72"/>
      <c r="D19" s="72"/>
      <c r="E19" s="72"/>
      <c r="F19" s="72"/>
      <c r="G19" s="72"/>
      <c r="H19" s="73">
        <f>H18</f>
        <v>26897.5</v>
      </c>
      <c r="I19" s="84" t="s">
        <v>33</v>
      </c>
      <c r="J19" s="84"/>
      <c r="K19" s="84"/>
      <c r="L19" s="85">
        <f>H19</f>
        <v>26897.5</v>
      </c>
    </row>
  </sheetData>
  <mergeCells count="21">
    <mergeCell ref="A2:C2"/>
    <mergeCell ref="D4:F4"/>
    <mergeCell ref="D5:F5"/>
    <mergeCell ref="D6:F6"/>
    <mergeCell ref="D7:F7"/>
    <mergeCell ref="I8:L8"/>
    <mergeCell ref="I10:L10"/>
    <mergeCell ref="A13:G13"/>
    <mergeCell ref="I13:K13"/>
    <mergeCell ref="A14:G14"/>
    <mergeCell ref="I14:K14"/>
    <mergeCell ref="C15:G15"/>
    <mergeCell ref="I15:L15"/>
    <mergeCell ref="A16:G16"/>
    <mergeCell ref="I16:K16"/>
    <mergeCell ref="A17:G17"/>
    <mergeCell ref="I17:L17"/>
    <mergeCell ref="A18:G18"/>
    <mergeCell ref="I18:K18"/>
    <mergeCell ref="A19:G19"/>
    <mergeCell ref="I19:K19"/>
  </mergeCells>
  <pageMargins left="0.7" right="0.7" top="0.75" bottom="0.75" header="0.3" footer="0.3"/>
  <pageSetup paperSize="9" orientation="landscape"/>
  <headerFooter/>
  <ignoredErrors>
    <ignoredError sqref="A5 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2025-04-03T05:41:37Z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FFF7D9C612C9429FAB0140F1591C4988_13</vt:lpwstr>
  </property>
  <property fmtid="{D5CDD505-2E9C-101B-9397-08002B2CF9AE}" pid="10" name="KSOProductBuildVer">
    <vt:lpwstr>2052-12.1.0.20305</vt:lpwstr>
  </property>
</Properties>
</file>