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420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<sst xmlns="http://schemas.openxmlformats.org/spreadsheetml/2006/main" count="51" uniqueCount="34">
  <si>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结算单</t>
  </si>
  <si>
    <t>Client:</t>
  </si>
  <si>
    <t>AstraZeneca</t>
  </si>
  <si>
    <t xml:space="preserve">Project Name: </t>
  </si>
  <si>
    <t>2024DS-8201非推幻灯制作项目</t>
  </si>
  <si>
    <t>Supplier Contact Information:</t>
  </si>
  <si>
    <t>ivy.yang@ubs-cn.com</t>
  </si>
  <si>
    <t>Effective Date:</t>
  </si>
  <si>
    <t>2025.10.21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</si>
  <si>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</si>
  <si>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</si>
  <si>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</si>
  <si>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</si>
  <si>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</si>
  <si>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</si>
  <si>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</si>
  <si>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</si>
  <si>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</si>
  <si>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</si>
  <si>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</si>
  <si>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</si>
  <si>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</si>
  <si>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 xml:space="preserve">1.扬帆起航HER2变异NSCLC检测规范与ADC治疗新格局
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</si>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</sst>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);[Red]\(0\)"/>
    <numFmt numFmtId="178" formatCode="#,##0_ 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u/>
      <sz val="12"/>
      <color rgb="FF80008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left" wrapText="1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49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7" fontId="5" fillId="3" borderId="5" xfId="53" applyNumberFormat="1" applyFont="1" applyFill="1" applyBorder="1" applyAlignment="1">
      <alignment horizontal="right" vertical="center"/>
    </xf>
    <xf numFmtId="178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center"/>
    </xf>
    <xf numFmtId="177" fontId="3" fillId="0" borderId="0" xfId="49" applyNumberFormat="1" applyFont="1" applyAlignment="1">
      <alignment horizontal="center"/>
    </xf>
    <xf numFmtId="178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178" fontId="2" fillId="0" borderId="1" xfId="53" applyNumberFormat="1" applyFont="1" applyBorder="1" applyAlignment="1">
      <alignment horizontal="center" vertical="center"/>
    </xf>
    <xf numFmtId="40" fontId="7" fillId="0" borderId="3" xfId="52" applyNumberFormat="1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3" xfId="52" applyFont="1" applyBorder="1" applyAlignment="1">
      <alignment horizontal="center" vertical="center"/>
    </xf>
    <xf numFmtId="40" fontId="7" fillId="0" borderId="5" xfId="52" applyNumberFormat="1" applyFont="1" applyBorder="1" applyAlignment="1">
      <alignment horizontal="center" vertical="center"/>
    </xf>
    <xf numFmtId="0" fontId="9" fillId="0" borderId="5" xfId="53" applyFont="1" applyBorder="1" applyAlignment="1">
      <alignment horizontal="center" vertical="center"/>
    </xf>
    <xf numFmtId="0" fontId="9" fillId="0" borderId="5" xfId="52" applyFont="1" applyBorder="1" applyAlignment="1">
      <alignment horizontal="center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7" fontId="8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0" fillId="0" borderId="0" xfId="6" applyFont="1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8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7" fontId="11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zoomScale="115" zoomScaleNormal="115" workbookViewId="0">
      <selection activeCell="B19" sqref="B19"/>
    </sheetView>
  </sheetViews>
  <sheetFormatPr defaultColWidth="8.83035714285714" defaultRowHeight="17.6" outlineLevelCol="5"/>
  <cols>
    <col min="1" max="1" width="5.08035714285714" customWidth="1"/>
    <col min="2" max="2" width="39.5803571428571" customWidth="1"/>
    <col min="3" max="3" width="55.8928571428571" customWidth="1"/>
    <col min="4" max="4" width="19.3303571428571" customWidth="1"/>
    <col min="6" max="6" width="18.9196428571429" customWidth="1"/>
  </cols>
  <sheetData>
    <row r="1" ht="37.5" customHeight="1" spans="2:3">
      <c r="B1" s="3" t="s">
        <v>0</v>
      </c>
      <c r="C1" s="3"/>
    </row>
    <row r="2" spans="2:3">
      <c r="B2" s="44" t="s">
        <v>1</v>
      </c>
      <c r="C2" s="45" t="s">
        <v>2</v>
      </c>
    </row>
    <row r="3" spans="2:3">
      <c r="B3" s="44" t="s">
        <v>3</v>
      </c>
      <c r="C3" s="5" t="s">
        <v>4</v>
      </c>
    </row>
    <row r="4" s="43" customFormat="1" ht="16.5" customHeight="1" spans="2:3">
      <c r="B4" s="46" t="s">
        <v>5</v>
      </c>
      <c r="C4" s="47" t="s">
        <v>6</v>
      </c>
    </row>
    <row r="5" s="43" customFormat="1" ht="16.5" customHeight="1" spans="2:3">
      <c r="B5" s="46" t="s">
        <v>7</v>
      </c>
      <c r="C5" s="11" t="s">
        <v>8</v>
      </c>
    </row>
    <row r="6" s="43" customFormat="1" ht="16.5" customHeight="1" spans="2:3">
      <c r="B6" s="48"/>
      <c r="C6" s="48"/>
    </row>
    <row r="7" s="43" customFormat="1" ht="30.75" customHeight="1" spans="2:3">
      <c r="B7" s="49" t="s">
        <v>9</v>
      </c>
      <c r="C7" s="50" t="s">
        <v>10</v>
      </c>
    </row>
    <row r="8" s="43" customFormat="1" spans="2:3">
      <c r="B8" s="51" t="s">
        <v>11</v>
      </c>
      <c r="C8" s="52"/>
    </row>
    <row r="9" s="43" customFormat="1" spans="2:3">
      <c r="B9" s="53" t="s">
        <v>12</v>
      </c>
      <c r="C9" s="54">
        <f>Medical!I15</f>
        <v>14122.5</v>
      </c>
    </row>
    <row r="10" ht="6" customHeight="1" spans="2:3">
      <c r="B10" s="55"/>
      <c r="C10" s="56"/>
    </row>
    <row r="11" spans="2:3">
      <c r="B11" s="57" t="s">
        <v>12</v>
      </c>
      <c r="C11" s="58">
        <f>C9</f>
        <v>14122.5</v>
      </c>
    </row>
    <row r="12" spans="2:3">
      <c r="B12" s="57" t="s">
        <v>13</v>
      </c>
      <c r="C12" s="58">
        <f>C11*0.06</f>
        <v>847.35</v>
      </c>
    </row>
    <row r="13" spans="2:3">
      <c r="B13" s="23" t="s">
        <v>14</v>
      </c>
      <c r="C13" s="59">
        <f>C11+C12</f>
        <v>14969.85</v>
      </c>
    </row>
    <row r="14" spans="2:2">
      <c r="B14" s="60"/>
    </row>
    <row r="15" spans="2:2">
      <c r="B15" s="60"/>
    </row>
    <row r="16" spans="2:6">
      <c r="B16" s="60"/>
      <c r="F16" s="61"/>
    </row>
    <row r="17" spans="2:2">
      <c r="B17" s="60"/>
    </row>
    <row r="18" spans="2:2">
      <c r="B18" s="60"/>
    </row>
  </sheetData>
  <mergeCells count="3">
    <mergeCell ref="B1:C1"/>
    <mergeCell ref="B8:C8"/>
    <mergeCell ref="B10:C10"/>
  </mergeCells>
  <hyperlinks>
    <hyperlink ref="C4" r:id="rId1" display="ivy.yang@ubs-cn.com" tooltip="mailto:ivy.y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5"/>
  <sheetViews>
    <sheetView tabSelected="1" zoomScale="97" zoomScaleNormal="97" workbookViewId="0">
      <selection activeCell="C5" sqref="C5"/>
    </sheetView>
  </sheetViews>
  <sheetFormatPr defaultColWidth="8.66964285714286" defaultRowHeight="17.6"/>
  <cols>
    <col min="2" max="2" width="30.25" customWidth="1"/>
    <col min="3" max="3" width="46.5803571428571" customWidth="1"/>
    <col min="4" max="4" width="8.33035714285714" customWidth="1"/>
    <col min="5" max="5" width="10.6696428571429" style="1" customWidth="1"/>
    <col min="6" max="6" width="5.5" style="1" customWidth="1"/>
    <col min="7" max="7" width="9.66964285714286" style="1" customWidth="1"/>
    <col min="8" max="8" width="12.1696428571429" style="1" customWidth="1"/>
    <col min="9" max="9" width="12.75" style="2"/>
  </cols>
  <sheetData>
    <row r="1" ht="37.6" spans="2:8">
      <c r="B1" s="3" t="s">
        <v>0</v>
      </c>
      <c r="C1" s="3"/>
      <c r="D1" s="4"/>
      <c r="E1" s="24"/>
      <c r="F1" s="25"/>
      <c r="G1" s="25"/>
      <c r="H1" s="25"/>
    </row>
    <row r="2" spans="2:8">
      <c r="B2" s="4" t="s">
        <v>1</v>
      </c>
      <c r="C2" s="5" t="s">
        <v>2</v>
      </c>
      <c r="D2" s="6"/>
      <c r="E2" s="26"/>
      <c r="F2" s="27"/>
      <c r="G2" s="27"/>
      <c r="H2" s="27"/>
    </row>
    <row r="3" spans="2:8">
      <c r="B3" s="4" t="s">
        <v>3</v>
      </c>
      <c r="C3" s="7" t="s">
        <v>4</v>
      </c>
      <c r="D3" s="8"/>
      <c r="E3" s="26"/>
      <c r="F3" s="27"/>
      <c r="G3" s="27"/>
      <c r="H3" s="27"/>
    </row>
    <row r="4" spans="2:8">
      <c r="B4" s="9" t="s">
        <v>5</v>
      </c>
      <c r="C4" s="10" t="s">
        <v>6</v>
      </c>
      <c r="D4" s="9"/>
      <c r="E4" s="28"/>
      <c r="F4" s="29"/>
      <c r="G4" s="29"/>
      <c r="H4" s="29"/>
    </row>
    <row r="5" spans="2:8">
      <c r="B5" s="9" t="s">
        <v>7</v>
      </c>
      <c r="C5" s="11" t="s">
        <v>8</v>
      </c>
      <c r="D5" s="9"/>
      <c r="E5" s="28"/>
      <c r="F5" s="29"/>
      <c r="G5" s="29"/>
      <c r="H5" s="29"/>
    </row>
    <row r="6" spans="2:8">
      <c r="B6" s="12"/>
      <c r="C6" s="12"/>
      <c r="D6" s="12"/>
      <c r="E6" s="28"/>
      <c r="F6" s="29"/>
      <c r="G6" s="29"/>
      <c r="H6" s="29"/>
    </row>
    <row r="7" ht="110" spans="2:9">
      <c r="B7" s="13" t="s">
        <v>9</v>
      </c>
      <c r="C7" s="14" t="s">
        <v>15</v>
      </c>
      <c r="D7" s="14" t="s">
        <v>16</v>
      </c>
      <c r="E7" s="30" t="s">
        <v>17</v>
      </c>
      <c r="F7" s="13" t="s">
        <v>18</v>
      </c>
      <c r="G7" s="13" t="s">
        <v>19</v>
      </c>
      <c r="H7" s="13" t="s">
        <v>20</v>
      </c>
      <c r="I7" s="37" t="s">
        <v>21</v>
      </c>
    </row>
    <row r="8" spans="2:9">
      <c r="B8" s="15" t="s">
        <v>22</v>
      </c>
      <c r="C8" s="16"/>
      <c r="D8" s="16"/>
      <c r="E8" s="16"/>
      <c r="F8" s="16"/>
      <c r="G8" s="16"/>
      <c r="H8" s="16"/>
      <c r="I8" s="38"/>
    </row>
    <row r="9" ht="46" spans="2:9">
      <c r="B9" s="17" t="s">
        <v>23</v>
      </c>
      <c r="C9" s="17" t="s">
        <v>24</v>
      </c>
      <c r="D9" s="18">
        <v>2024</v>
      </c>
      <c r="E9" s="31">
        <v>406.5</v>
      </c>
      <c r="F9" s="32" t="s">
        <v>25</v>
      </c>
      <c r="G9" s="33">
        <v>25</v>
      </c>
      <c r="H9" s="33">
        <v>1</v>
      </c>
      <c r="I9" s="39">
        <f>E9*G9*H9</f>
        <v>10162.5</v>
      </c>
    </row>
    <row r="10" spans="2:9">
      <c r="B10" s="19" t="s">
        <v>26</v>
      </c>
      <c r="C10" s="19" t="s">
        <v>27</v>
      </c>
      <c r="D10" s="18"/>
      <c r="E10" s="34">
        <v>100</v>
      </c>
      <c r="F10" s="35" t="s">
        <v>25</v>
      </c>
      <c r="G10" s="33">
        <v>25</v>
      </c>
      <c r="H10" s="33">
        <v>1</v>
      </c>
      <c r="I10" s="40">
        <f>E10*G10*H10</f>
        <v>2500</v>
      </c>
    </row>
    <row r="11" spans="2:9">
      <c r="B11" s="20" t="s">
        <v>28</v>
      </c>
      <c r="C11" s="20" t="s">
        <v>28</v>
      </c>
      <c r="D11" s="18"/>
      <c r="E11" s="34">
        <v>7</v>
      </c>
      <c r="F11" s="35" t="s">
        <v>29</v>
      </c>
      <c r="G11" s="36">
        <v>5</v>
      </c>
      <c r="H11" s="33">
        <v>1</v>
      </c>
      <c r="I11" s="40">
        <f>E11*G11*H11</f>
        <v>35</v>
      </c>
    </row>
    <row r="12" spans="2:9">
      <c r="B12" s="20" t="s">
        <v>30</v>
      </c>
      <c r="C12" s="20" t="s">
        <v>30</v>
      </c>
      <c r="D12" s="18"/>
      <c r="E12" s="34">
        <v>10</v>
      </c>
      <c r="F12" s="35" t="s">
        <v>29</v>
      </c>
      <c r="G12" s="36">
        <v>54</v>
      </c>
      <c r="H12" s="33">
        <v>1</v>
      </c>
      <c r="I12" s="40">
        <f>E12*G12*H12</f>
        <v>540</v>
      </c>
    </row>
    <row r="13" spans="2:9">
      <c r="B13" s="20" t="s">
        <v>31</v>
      </c>
      <c r="C13" s="20" t="s">
        <v>32</v>
      </c>
      <c r="D13" s="21"/>
      <c r="E13" s="34">
        <v>15</v>
      </c>
      <c r="F13" s="35" t="s">
        <v>29</v>
      </c>
      <c r="G13" s="36">
        <v>59</v>
      </c>
      <c r="H13" s="33">
        <v>1</v>
      </c>
      <c r="I13" s="40">
        <f>E13*G13*H13</f>
        <v>885</v>
      </c>
    </row>
    <row r="14" spans="2:9">
      <c r="B14" s="22" t="s">
        <v>33</v>
      </c>
      <c r="C14" s="22"/>
      <c r="D14" s="22"/>
      <c r="E14" s="22"/>
      <c r="F14" s="22"/>
      <c r="G14" s="22"/>
      <c r="H14" s="22"/>
      <c r="I14" s="41">
        <f>SUM(I9:I13)</f>
        <v>14122.5</v>
      </c>
    </row>
    <row r="15" ht="28" customHeight="1" spans="2:9">
      <c r="B15" s="23" t="s">
        <v>12</v>
      </c>
      <c r="C15" s="23"/>
      <c r="D15" s="23"/>
      <c r="E15" s="23"/>
      <c r="F15" s="23"/>
      <c r="G15" s="23"/>
      <c r="H15" s="23"/>
      <c r="I15" s="42">
        <f>I14</f>
        <v>14122.5</v>
      </c>
    </row>
  </sheetData>
  <mergeCells count="5">
    <mergeCell ref="B1:C1"/>
    <mergeCell ref="B8:I8"/>
    <mergeCell ref="B14:H14"/>
    <mergeCell ref="B15:H15"/>
    <mergeCell ref="D9:D13"/>
  </mergeCells>
  <hyperlinks>
    <hyperlink ref="C4" r:id="rId1" display="ivy.yang@ubs-cn.com" tooltip="mailto:ivy.y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大橘子</cp:lastModifiedBy>
  <dcterms:created xsi:type="dcterms:W3CDTF">2016-06-30T17:42:00Z</dcterms:created>
  <cp:lastPrinted>2021-01-09T14:16:00Z</cp:lastPrinted>
  <dcterms:modified xsi:type="dcterms:W3CDTF">2025-10-31T14:52:25Z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52188848EADADCB9843CF7680D70E19E_43</vt:lpwstr>
  </property>
</Properties>
</file>