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ummary" sheetId="9" r:id="rId1"/>
    <sheet name="Medical" sheetId="11" r:id="rId2"/>
  </sheets>
  <calcPr calcId="144525"/>
</workbook>
</file>

<file path=xl/sharedStrings.xml><?xml version="1.0" encoding="utf-8"?>
<sst xmlns="http://schemas.openxmlformats.org/spreadsheetml/2006/main" count="114" uniqueCount="38">
  <si>
    <t>Quotation</t>
  </si>
  <si>
    <t>Client:</t>
  </si>
  <si>
    <t>AstraZeneca</t>
  </si>
  <si>
    <t xml:space="preserve">Project Name: </t>
  </si>
  <si>
    <t>2024DS-8201 NSCLC 非推幻灯制作项目</t>
  </si>
  <si>
    <t>Supplier Contact Information:</t>
  </si>
  <si>
    <t>zebra.jiang@ubs-cn.com</t>
  </si>
  <si>
    <t>Effective Date:</t>
  </si>
  <si>
    <t>2024.6.21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</si>
  <si>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</si>
  <si>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</si>
  <si>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</si>
  <si>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</si>
  <si>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</si>
  <si>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</si>
  <si>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</si>
  <si>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</si>
  <si>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</si>
  <si>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</si>
  <si>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</si>
  <si>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</si>
  <si>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</si>
  <si>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1.ADC药物开启HER2突变NSCLC治疗新篇章 *40P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</si>
  <si>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</si>
  <si>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</si>
  <si>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</si>
  <si>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</si>
  <si>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</si>
  <si>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幻灯片解说词（中文）(new work)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</si>
  <si>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</si>
  <si>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</si>
  <si>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</si>
  <si>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</si>
  <si>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</si>
  <si>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</si>
  <si>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2.从国内外指南看HER2突变NSCLC的治疗探索*40P</t>
  </si>
  <si>
    <t>3.转移性 HER2 突变 NSCLC 的诊疗进展*40P</t>
  </si>
  <si>
    <t>4.深度解读HER2检测对NSCLC的必要性及规范化流程管理*40P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</si>
</sst>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0_);[Red]\(0\)"/>
    <numFmt numFmtId="179" formatCode="0.00_);[Red]\(0.00\)"/>
    <numFmt numFmtId="180" formatCode="\¥#,##0.00_);[Red]\(\¥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rgb="FF80008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center"/>
    </xf>
    <xf numFmtId="178" fontId="3" fillId="0" borderId="0" xfId="49" applyNumberFormat="1" applyFont="1" applyAlignment="1">
      <alignment horizontal="center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177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0" fontId="7" fillId="0" borderId="3" xfId="52" applyNumberFormat="1" applyFont="1" applyBorder="1" applyAlignment="1">
      <alignment horizontal="center" vertical="center"/>
    </xf>
    <xf numFmtId="0" fontId="8" fillId="0" borderId="3" xfId="53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0" fontId="7" fillId="0" borderId="5" xfId="52" applyNumberFormat="1" applyFont="1" applyBorder="1" applyAlignment="1">
      <alignment horizontal="center" vertical="center"/>
    </xf>
    <xf numFmtId="0" fontId="8" fillId="0" borderId="5" xfId="53" applyFont="1" applyBorder="1" applyAlignment="1">
      <alignment horizontal="center" vertical="center"/>
    </xf>
    <xf numFmtId="0" fontId="9" fillId="0" borderId="5" xfId="49" applyFont="1" applyBorder="1" applyAlignment="1">
      <alignment horizontal="left" vertical="center" wrapText="1"/>
    </xf>
    <xf numFmtId="0" fontId="8" fillId="0" borderId="5" xfId="5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right" vertical="center" wrapText="1"/>
    </xf>
    <xf numFmtId="178" fontId="5" fillId="3" borderId="5" xfId="53" applyNumberFormat="1" applyFont="1" applyFill="1" applyBorder="1" applyAlignment="1">
      <alignment horizontal="right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0" fillId="0" borderId="0" xfId="51"/>
    <xf numFmtId="0" fontId="5" fillId="0" borderId="0" xfId="49" applyFont="1">
      <alignment vertical="center"/>
    </xf>
    <xf numFmtId="178" fontId="9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10" fillId="0" borderId="0" xfId="6" applyFill="1" applyBorder="1" applyAlignment="1">
      <alignment horizontal="left"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9" fillId="0" borderId="10" xfId="0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180" fontId="5" fillId="5" borderId="13" xfId="1" applyNumberFormat="1" applyFont="1" applyFill="1" applyBorder="1" applyAlignment="1">
      <alignment horizontal="right" vertical="center"/>
    </xf>
    <xf numFmtId="180" fontId="5" fillId="3" borderId="5" xfId="53" applyNumberFormat="1" applyFont="1" applyFill="1" applyBorder="1" applyAlignment="1">
      <alignment horizontal="right" vertical="center"/>
    </xf>
    <xf numFmtId="178" fontId="11" fillId="0" borderId="0" xfId="49" applyNumberFormat="1" applyFont="1" applyAlignment="1">
      <alignment horizontal="left"/>
    </xf>
    <xf numFmtId="0" fontId="0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8"/>
  <sheetViews>
    <sheetView tabSelected="1" zoomScale="115" zoomScaleNormal="115" workbookViewId="0">
      <selection activeCell="C15" sqref="C15"/>
    </sheetView>
  </sheetViews>
  <sheetFormatPr defaultColWidth="8.83333333333333" defaultRowHeight="14.25" outlineLevelCol="5"/>
  <cols>
    <col min="1" max="1" width="5.08333333333333" customWidth="1"/>
    <col min="2" max="2" width="39.5833333333333" customWidth="1"/>
    <col min="3" max="3" width="42.4166666666667" customWidth="1"/>
    <col min="4" max="4" width="19.3333333333333" customWidth="1"/>
    <col min="6" max="6" width="18.9166666666667" customWidth="1"/>
  </cols>
  <sheetData>
    <row r="1" ht="37.5" customHeight="1" spans="2:3">
      <c r="B1" s="3" t="s">
        <v>0</v>
      </c>
      <c r="C1" s="3"/>
    </row>
    <row r="2" ht="16.5" spans="2:3">
      <c r="B2" s="43" t="s">
        <v>1</v>
      </c>
      <c r="C2" s="44" t="s">
        <v>2</v>
      </c>
    </row>
    <row r="3" ht="16.5" spans="2:3">
      <c r="B3" s="43" t="s">
        <v>3</v>
      </c>
      <c r="C3" s="7" t="s">
        <v>4</v>
      </c>
    </row>
    <row r="4" s="42" customFormat="1" ht="16.5" customHeight="1" spans="2:3">
      <c r="B4" s="45" t="s">
        <v>5</v>
      </c>
      <c r="C4" s="46" t="s">
        <v>6</v>
      </c>
    </row>
    <row r="5" s="42" customFormat="1" ht="16.5" customHeight="1" spans="2:3">
      <c r="B5" s="45" t="s">
        <v>7</v>
      </c>
      <c r="C5" s="16" t="s">
        <v>8</v>
      </c>
    </row>
    <row r="6" s="42" customFormat="1" ht="16.5" customHeight="1" spans="2:3">
      <c r="B6" s="47"/>
      <c r="C6" s="47"/>
    </row>
    <row r="7" s="42" customFormat="1" ht="30.75" customHeight="1" spans="2:3">
      <c r="B7" s="48" t="s">
        <v>9</v>
      </c>
      <c r="C7" s="49" t="s">
        <v>10</v>
      </c>
    </row>
    <row r="8" s="42" customFormat="1" ht="16.5" spans="2:3">
      <c r="B8" s="50" t="s">
        <v>11</v>
      </c>
      <c r="C8" s="51"/>
    </row>
    <row r="9" s="42" customFormat="1" ht="16.5" spans="2:3">
      <c r="B9" s="52" t="s">
        <v>12</v>
      </c>
      <c r="C9" s="53">
        <f>Medical!I40</f>
        <v>89720</v>
      </c>
    </row>
    <row r="10" ht="6" customHeight="1" spans="2:3">
      <c r="B10" s="54"/>
      <c r="C10" s="55"/>
    </row>
    <row r="11" ht="16.5" spans="2:3">
      <c r="B11" s="56" t="s">
        <v>12</v>
      </c>
      <c r="C11" s="57">
        <f>C9</f>
        <v>89720</v>
      </c>
    </row>
    <row r="12" ht="16.5" spans="2:3">
      <c r="B12" s="56" t="s">
        <v>13</v>
      </c>
      <c r="C12" s="57">
        <f>C11*0.06</f>
        <v>5383.2</v>
      </c>
    </row>
    <row r="13" ht="16.5" spans="2:3">
      <c r="B13" s="35" t="s">
        <v>14</v>
      </c>
      <c r="C13" s="58">
        <f>C11+C12</f>
        <v>95103.2</v>
      </c>
    </row>
    <row r="14" spans="2:2">
      <c r="B14" s="59"/>
    </row>
    <row r="15" spans="2:2">
      <c r="B15" s="59"/>
    </row>
    <row r="16" spans="2:6">
      <c r="B16" s="59"/>
      <c r="F16" s="60"/>
    </row>
    <row r="17" spans="2:2">
      <c r="B17" s="59"/>
    </row>
    <row r="18" spans="2:2">
      <c r="B18" s="59"/>
    </row>
  </sheetData>
  <mergeCells count="3">
    <mergeCell ref="B1:C1"/>
    <mergeCell ref="B8:C8"/>
    <mergeCell ref="B10:C10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0"/>
  <sheetViews>
    <sheetView zoomScale="85" zoomScaleNormal="85" workbookViewId="0">
      <selection activeCell="H4" sqref="H4"/>
    </sheetView>
  </sheetViews>
  <sheetFormatPr defaultColWidth="8.66666666666667" defaultRowHeight="14.25"/>
  <cols>
    <col min="2" max="2" width="30.25" customWidth="1"/>
    <col min="3" max="3" width="46.5833333333333" customWidth="1"/>
    <col min="4" max="4" width="8.33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12.75" style="2"/>
  </cols>
  <sheetData>
    <row r="1" ht="40.5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7" t="s">
        <v>4</v>
      </c>
      <c r="D3" s="11"/>
      <c r="E3" s="9"/>
      <c r="F3" s="10"/>
      <c r="G3" s="10"/>
      <c r="H3" s="10"/>
    </row>
    <row r="4" ht="15" spans="2:8">
      <c r="B4" s="12" t="s">
        <v>5</v>
      </c>
      <c r="C4" s="13" t="s">
        <v>6</v>
      </c>
      <c r="D4" s="12"/>
      <c r="E4" s="14"/>
      <c r="F4" s="15"/>
      <c r="G4" s="15"/>
      <c r="H4" s="15"/>
    </row>
    <row r="5" ht="16.5" spans="2:8">
      <c r="B5" s="12" t="s">
        <v>7</v>
      </c>
      <c r="C5" s="16" t="s">
        <v>8</v>
      </c>
      <c r="D5" s="12"/>
      <c r="E5" s="14"/>
      <c r="F5" s="15"/>
      <c r="G5" s="15"/>
      <c r="H5" s="15"/>
    </row>
    <row r="6" ht="15" spans="2:8">
      <c r="B6" s="17"/>
      <c r="C6" s="17"/>
      <c r="D6" s="17"/>
      <c r="E6" s="14"/>
      <c r="F6" s="15"/>
      <c r="G6" s="15"/>
      <c r="H6" s="15"/>
    </row>
    <row r="7" ht="90" spans="2:9">
      <c r="B7" s="18" t="s">
        <v>9</v>
      </c>
      <c r="C7" s="19" t="s">
        <v>15</v>
      </c>
      <c r="D7" s="19" t="s">
        <v>16</v>
      </c>
      <c r="E7" s="20" t="s">
        <v>17</v>
      </c>
      <c r="F7" s="18" t="s">
        <v>18</v>
      </c>
      <c r="G7" s="18" t="s">
        <v>19</v>
      </c>
      <c r="H7" s="18" t="s">
        <v>20</v>
      </c>
      <c r="I7" s="36" t="s">
        <v>21</v>
      </c>
    </row>
    <row r="8" ht="15" spans="2:9">
      <c r="B8" s="21" t="s">
        <v>22</v>
      </c>
      <c r="C8" s="22"/>
      <c r="D8" s="22"/>
      <c r="E8" s="22"/>
      <c r="F8" s="22"/>
      <c r="G8" s="22"/>
      <c r="H8" s="22"/>
      <c r="I8" s="37"/>
    </row>
    <row r="9" ht="49.5" spans="2:9">
      <c r="B9" s="23" t="s">
        <v>23</v>
      </c>
      <c r="C9" s="23" t="s">
        <v>24</v>
      </c>
      <c r="D9" s="24">
        <v>2024</v>
      </c>
      <c r="E9" s="25">
        <v>406.5</v>
      </c>
      <c r="F9" s="26" t="s">
        <v>25</v>
      </c>
      <c r="G9" s="27">
        <v>40</v>
      </c>
      <c r="H9" s="27">
        <v>1</v>
      </c>
      <c r="I9" s="38">
        <f>E9*G9*H9</f>
        <v>16260</v>
      </c>
    </row>
    <row r="10" ht="16.5" spans="2:9">
      <c r="B10" s="28" t="s">
        <v>26</v>
      </c>
      <c r="C10" s="28" t="s">
        <v>27</v>
      </c>
      <c r="D10" s="24"/>
      <c r="E10" s="29">
        <v>100</v>
      </c>
      <c r="F10" s="30" t="s">
        <v>25</v>
      </c>
      <c r="G10" s="27">
        <v>40</v>
      </c>
      <c r="H10" s="27">
        <v>1</v>
      </c>
      <c r="I10" s="39">
        <f>E10*G10*H10</f>
        <v>4000</v>
      </c>
    </row>
    <row r="11" ht="49.5" spans="2:9">
      <c r="B11" s="31" t="s">
        <v>28</v>
      </c>
      <c r="C11" s="31" t="s">
        <v>24</v>
      </c>
      <c r="D11" s="24"/>
      <c r="E11" s="29">
        <v>30</v>
      </c>
      <c r="F11" s="30" t="s">
        <v>25</v>
      </c>
      <c r="G11" s="27">
        <v>40</v>
      </c>
      <c r="H11" s="27">
        <v>1</v>
      </c>
      <c r="I11" s="39">
        <f>E11*G11*H11</f>
        <v>1200</v>
      </c>
    </row>
    <row r="12" ht="16.5" spans="2:9">
      <c r="B12" s="31" t="s">
        <v>29</v>
      </c>
      <c r="C12" s="31" t="s">
        <v>29</v>
      </c>
      <c r="D12" s="24"/>
      <c r="E12" s="29">
        <v>7</v>
      </c>
      <c r="F12" s="30" t="s">
        <v>30</v>
      </c>
      <c r="G12" s="32">
        <v>10</v>
      </c>
      <c r="H12" s="27">
        <v>1</v>
      </c>
      <c r="I12" s="39">
        <f t="shared" ref="I12:I14" si="0">E12*G12*H12</f>
        <v>70</v>
      </c>
    </row>
    <row r="13" ht="16.5" spans="2:9">
      <c r="B13" s="31" t="s">
        <v>31</v>
      </c>
      <c r="C13" s="31" t="s">
        <v>31</v>
      </c>
      <c r="D13" s="24"/>
      <c r="E13" s="29">
        <v>10</v>
      </c>
      <c r="F13" s="30" t="s">
        <v>30</v>
      </c>
      <c r="G13" s="32">
        <v>30</v>
      </c>
      <c r="H13" s="27">
        <v>1</v>
      </c>
      <c r="I13" s="39">
        <f t="shared" si="0"/>
        <v>300</v>
      </c>
    </row>
    <row r="14" ht="16.5" spans="2:9">
      <c r="B14" s="31" t="s">
        <v>32</v>
      </c>
      <c r="C14" s="31" t="s">
        <v>33</v>
      </c>
      <c r="D14" s="33"/>
      <c r="E14" s="29">
        <v>15</v>
      </c>
      <c r="F14" s="30" t="s">
        <v>30</v>
      </c>
      <c r="G14" s="32">
        <v>40</v>
      </c>
      <c r="H14" s="27">
        <v>1</v>
      </c>
      <c r="I14" s="39">
        <f t="shared" si="0"/>
        <v>600</v>
      </c>
    </row>
    <row r="15" ht="16.5" spans="2:9">
      <c r="B15" s="34" t="s">
        <v>34</v>
      </c>
      <c r="C15" s="34"/>
      <c r="D15" s="34"/>
      <c r="E15" s="34"/>
      <c r="F15" s="34"/>
      <c r="G15" s="34"/>
      <c r="H15" s="34"/>
      <c r="I15" s="40">
        <f>SUM(I9:I14)</f>
        <v>22430</v>
      </c>
    </row>
    <row r="16" ht="18" customHeight="1" spans="2:9">
      <c r="B16" s="21" t="s">
        <v>35</v>
      </c>
      <c r="C16" s="22"/>
      <c r="D16" s="22"/>
      <c r="E16" s="22"/>
      <c r="F16" s="22"/>
      <c r="G16" s="22"/>
      <c r="H16" s="22"/>
      <c r="I16" s="37"/>
    </row>
    <row r="17" ht="49.5" spans="2:9">
      <c r="B17" s="23" t="s">
        <v>23</v>
      </c>
      <c r="C17" s="23" t="s">
        <v>24</v>
      </c>
      <c r="D17" s="24">
        <v>2024</v>
      </c>
      <c r="E17" s="25">
        <v>406.5</v>
      </c>
      <c r="F17" s="26" t="s">
        <v>25</v>
      </c>
      <c r="G17" s="27">
        <v>40</v>
      </c>
      <c r="H17" s="27">
        <v>1</v>
      </c>
      <c r="I17" s="38">
        <f t="shared" ref="I17:I21" si="1">E17*G17*H17</f>
        <v>16260</v>
      </c>
    </row>
    <row r="18" ht="16.5" spans="2:9">
      <c r="B18" s="28" t="s">
        <v>26</v>
      </c>
      <c r="C18" s="28" t="s">
        <v>27</v>
      </c>
      <c r="D18" s="24"/>
      <c r="E18" s="29">
        <v>100</v>
      </c>
      <c r="F18" s="30" t="s">
        <v>25</v>
      </c>
      <c r="G18" s="27">
        <v>40</v>
      </c>
      <c r="H18" s="27">
        <v>1</v>
      </c>
      <c r="I18" s="39">
        <f t="shared" si="1"/>
        <v>4000</v>
      </c>
    </row>
    <row r="19" ht="49.5" spans="2:9">
      <c r="B19" s="31" t="s">
        <v>28</v>
      </c>
      <c r="C19" s="31" t="s">
        <v>24</v>
      </c>
      <c r="D19" s="24"/>
      <c r="E19" s="29">
        <v>30</v>
      </c>
      <c r="F19" s="30" t="s">
        <v>25</v>
      </c>
      <c r="G19" s="27">
        <v>40</v>
      </c>
      <c r="H19" s="27">
        <v>1</v>
      </c>
      <c r="I19" s="39">
        <f t="shared" si="1"/>
        <v>1200</v>
      </c>
    </row>
    <row r="20" ht="16.5" spans="2:9">
      <c r="B20" s="31" t="s">
        <v>29</v>
      </c>
      <c r="C20" s="31" t="s">
        <v>29</v>
      </c>
      <c r="D20" s="24"/>
      <c r="E20" s="29">
        <v>7</v>
      </c>
      <c r="F20" s="30" t="s">
        <v>30</v>
      </c>
      <c r="G20" s="32">
        <v>10</v>
      </c>
      <c r="H20" s="27">
        <v>1</v>
      </c>
      <c r="I20" s="39">
        <f t="shared" si="1"/>
        <v>70</v>
      </c>
    </row>
    <row r="21" ht="16.5" spans="2:9">
      <c r="B21" s="31" t="s">
        <v>31</v>
      </c>
      <c r="C21" s="31" t="s">
        <v>31</v>
      </c>
      <c r="D21" s="24"/>
      <c r="E21" s="29">
        <v>10</v>
      </c>
      <c r="F21" s="30" t="s">
        <v>30</v>
      </c>
      <c r="G21" s="32">
        <v>30</v>
      </c>
      <c r="H21" s="27">
        <v>1</v>
      </c>
      <c r="I21" s="39">
        <f t="shared" si="1"/>
        <v>300</v>
      </c>
    </row>
    <row r="22" ht="16.5" spans="2:9">
      <c r="B22" s="31" t="s">
        <v>32</v>
      </c>
      <c r="C22" s="31" t="s">
        <v>33</v>
      </c>
      <c r="D22" s="33"/>
      <c r="E22" s="29">
        <v>15</v>
      </c>
      <c r="F22" s="30" t="s">
        <v>30</v>
      </c>
      <c r="G22" s="32">
        <v>40</v>
      </c>
      <c r="H22" s="27">
        <v>1</v>
      </c>
      <c r="I22" s="39">
        <f t="shared" ref="I22:I29" si="2">E22*G22*H22</f>
        <v>600</v>
      </c>
    </row>
    <row r="23" ht="16.5" spans="2:9">
      <c r="B23" s="34" t="s">
        <v>34</v>
      </c>
      <c r="C23" s="34"/>
      <c r="D23" s="34"/>
      <c r="E23" s="34"/>
      <c r="F23" s="34"/>
      <c r="G23" s="34"/>
      <c r="H23" s="34"/>
      <c r="I23" s="40">
        <f>SUM(I17:I22)</f>
        <v>22430</v>
      </c>
    </row>
    <row r="24" ht="15" spans="2:9">
      <c r="B24" s="21" t="s">
        <v>36</v>
      </c>
      <c r="C24" s="22"/>
      <c r="D24" s="22"/>
      <c r="E24" s="22"/>
      <c r="F24" s="22"/>
      <c r="G24" s="22"/>
      <c r="H24" s="22"/>
      <c r="I24" s="37"/>
    </row>
    <row r="25" ht="49.5" spans="2:9">
      <c r="B25" s="23" t="s">
        <v>23</v>
      </c>
      <c r="C25" s="23" t="s">
        <v>24</v>
      </c>
      <c r="D25" s="24">
        <v>2024</v>
      </c>
      <c r="E25" s="25">
        <v>406.5</v>
      </c>
      <c r="F25" s="26" t="s">
        <v>25</v>
      </c>
      <c r="G25" s="27">
        <v>40</v>
      </c>
      <c r="H25" s="27">
        <v>1</v>
      </c>
      <c r="I25" s="38">
        <f t="shared" si="2"/>
        <v>16260</v>
      </c>
    </row>
    <row r="26" ht="16.5" spans="2:9">
      <c r="B26" s="28" t="s">
        <v>26</v>
      </c>
      <c r="C26" s="28" t="s">
        <v>27</v>
      </c>
      <c r="D26" s="24"/>
      <c r="E26" s="29">
        <v>100</v>
      </c>
      <c r="F26" s="30" t="s">
        <v>25</v>
      </c>
      <c r="G26" s="27">
        <v>40</v>
      </c>
      <c r="H26" s="27">
        <v>1</v>
      </c>
      <c r="I26" s="39">
        <f t="shared" si="2"/>
        <v>4000</v>
      </c>
    </row>
    <row r="27" ht="49.5" spans="2:9">
      <c r="B27" s="31" t="s">
        <v>28</v>
      </c>
      <c r="C27" s="31" t="s">
        <v>24</v>
      </c>
      <c r="D27" s="24"/>
      <c r="E27" s="29">
        <v>30</v>
      </c>
      <c r="F27" s="30" t="s">
        <v>25</v>
      </c>
      <c r="G27" s="27">
        <v>40</v>
      </c>
      <c r="H27" s="27">
        <v>1</v>
      </c>
      <c r="I27" s="39">
        <f t="shared" si="2"/>
        <v>1200</v>
      </c>
    </row>
    <row r="28" ht="16.5" spans="2:9">
      <c r="B28" s="31" t="s">
        <v>29</v>
      </c>
      <c r="C28" s="31" t="s">
        <v>29</v>
      </c>
      <c r="D28" s="24"/>
      <c r="E28" s="29">
        <v>7</v>
      </c>
      <c r="F28" s="30" t="s">
        <v>30</v>
      </c>
      <c r="G28" s="32">
        <v>10</v>
      </c>
      <c r="H28" s="27">
        <v>1</v>
      </c>
      <c r="I28" s="39">
        <f t="shared" si="2"/>
        <v>70</v>
      </c>
    </row>
    <row r="29" ht="16.5" spans="2:9">
      <c r="B29" s="31" t="s">
        <v>31</v>
      </c>
      <c r="C29" s="31" t="s">
        <v>31</v>
      </c>
      <c r="D29" s="24"/>
      <c r="E29" s="29">
        <v>10</v>
      </c>
      <c r="F29" s="30" t="s">
        <v>30</v>
      </c>
      <c r="G29" s="32">
        <v>30</v>
      </c>
      <c r="H29" s="27">
        <v>1</v>
      </c>
      <c r="I29" s="39">
        <f t="shared" si="2"/>
        <v>300</v>
      </c>
    </row>
    <row r="30" ht="16.5" spans="2:9">
      <c r="B30" s="31" t="s">
        <v>32</v>
      </c>
      <c r="C30" s="31" t="s">
        <v>33</v>
      </c>
      <c r="D30" s="33"/>
      <c r="E30" s="29">
        <v>15</v>
      </c>
      <c r="F30" s="30" t="s">
        <v>30</v>
      </c>
      <c r="G30" s="32">
        <v>40</v>
      </c>
      <c r="H30" s="27">
        <v>1</v>
      </c>
      <c r="I30" s="39">
        <f t="shared" ref="I30:I38" si="3">E30*G30*H30</f>
        <v>600</v>
      </c>
    </row>
    <row r="31" ht="16.5" spans="2:9">
      <c r="B31" s="34" t="s">
        <v>34</v>
      </c>
      <c r="C31" s="34"/>
      <c r="D31" s="34"/>
      <c r="E31" s="34"/>
      <c r="F31" s="34"/>
      <c r="G31" s="34"/>
      <c r="H31" s="34"/>
      <c r="I31" s="40">
        <f>SUM(I25:I30)</f>
        <v>22430</v>
      </c>
    </row>
    <row r="32" ht="15" spans="2:9">
      <c r="B32" s="21" t="s">
        <v>37</v>
      </c>
      <c r="C32" s="22"/>
      <c r="D32" s="22"/>
      <c r="E32" s="22"/>
      <c r="F32" s="22"/>
      <c r="G32" s="22"/>
      <c r="H32" s="22"/>
      <c r="I32" s="37"/>
    </row>
    <row r="33" ht="49.5" spans="2:9">
      <c r="B33" s="23" t="s">
        <v>23</v>
      </c>
      <c r="C33" s="23" t="s">
        <v>24</v>
      </c>
      <c r="D33" s="24">
        <v>2024</v>
      </c>
      <c r="E33" s="25">
        <v>406.5</v>
      </c>
      <c r="F33" s="26" t="s">
        <v>25</v>
      </c>
      <c r="G33" s="27">
        <v>40</v>
      </c>
      <c r="H33" s="27">
        <v>1</v>
      </c>
      <c r="I33" s="38">
        <f t="shared" si="3"/>
        <v>16260</v>
      </c>
    </row>
    <row r="34" ht="16.5" spans="2:9">
      <c r="B34" s="28" t="s">
        <v>26</v>
      </c>
      <c r="C34" s="28" t="s">
        <v>27</v>
      </c>
      <c r="D34" s="24"/>
      <c r="E34" s="29">
        <v>100</v>
      </c>
      <c r="F34" s="30" t="s">
        <v>25</v>
      </c>
      <c r="G34" s="27">
        <v>40</v>
      </c>
      <c r="H34" s="27">
        <v>1</v>
      </c>
      <c r="I34" s="39">
        <f t="shared" si="3"/>
        <v>4000</v>
      </c>
    </row>
    <row r="35" ht="49.5" spans="2:9">
      <c r="B35" s="31" t="s">
        <v>28</v>
      </c>
      <c r="C35" s="31" t="s">
        <v>24</v>
      </c>
      <c r="D35" s="24"/>
      <c r="E35" s="29">
        <v>30</v>
      </c>
      <c r="F35" s="30" t="s">
        <v>25</v>
      </c>
      <c r="G35" s="27">
        <v>40</v>
      </c>
      <c r="H35" s="27">
        <v>1</v>
      </c>
      <c r="I35" s="39">
        <f t="shared" si="3"/>
        <v>1200</v>
      </c>
    </row>
    <row r="36" ht="16.5" spans="2:9">
      <c r="B36" s="31" t="s">
        <v>29</v>
      </c>
      <c r="C36" s="31" t="s">
        <v>29</v>
      </c>
      <c r="D36" s="24"/>
      <c r="E36" s="29">
        <v>7</v>
      </c>
      <c r="F36" s="30" t="s">
        <v>30</v>
      </c>
      <c r="G36" s="32">
        <v>10</v>
      </c>
      <c r="H36" s="27">
        <v>1</v>
      </c>
      <c r="I36" s="39">
        <f t="shared" si="3"/>
        <v>70</v>
      </c>
    </row>
    <row r="37" ht="16.5" spans="2:9">
      <c r="B37" s="31" t="s">
        <v>31</v>
      </c>
      <c r="C37" s="31" t="s">
        <v>31</v>
      </c>
      <c r="D37" s="24"/>
      <c r="E37" s="29">
        <v>10</v>
      </c>
      <c r="F37" s="30" t="s">
        <v>30</v>
      </c>
      <c r="G37" s="32">
        <v>30</v>
      </c>
      <c r="H37" s="27">
        <v>1</v>
      </c>
      <c r="I37" s="39">
        <f t="shared" si="3"/>
        <v>300</v>
      </c>
    </row>
    <row r="38" ht="16.5" spans="2:9">
      <c r="B38" s="31" t="s">
        <v>32</v>
      </c>
      <c r="C38" s="31" t="s">
        <v>33</v>
      </c>
      <c r="D38" s="33"/>
      <c r="E38" s="29">
        <v>15</v>
      </c>
      <c r="F38" s="30" t="s">
        <v>30</v>
      </c>
      <c r="G38" s="32">
        <v>40</v>
      </c>
      <c r="H38" s="27">
        <v>1</v>
      </c>
      <c r="I38" s="39">
        <f t="shared" si="3"/>
        <v>600</v>
      </c>
    </row>
    <row r="39" ht="16.5" spans="2:9">
      <c r="B39" s="34" t="s">
        <v>34</v>
      </c>
      <c r="C39" s="34"/>
      <c r="D39" s="34"/>
      <c r="E39" s="34"/>
      <c r="F39" s="34"/>
      <c r="G39" s="34"/>
      <c r="H39" s="34"/>
      <c r="I39" s="40">
        <f>SUM(I33:I38)</f>
        <v>22430</v>
      </c>
    </row>
    <row r="40" ht="28" customHeight="1" spans="2:9">
      <c r="B40" s="35" t="s">
        <v>12</v>
      </c>
      <c r="C40" s="35"/>
      <c r="D40" s="35"/>
      <c r="E40" s="35"/>
      <c r="F40" s="35"/>
      <c r="G40" s="35"/>
      <c r="H40" s="35"/>
      <c r="I40" s="41">
        <f>I15+I23+I31+I39</f>
        <v>89720</v>
      </c>
    </row>
  </sheetData>
  <mergeCells count="14">
    <mergeCell ref="B1:C1"/>
    <mergeCell ref="B8:I8"/>
    <mergeCell ref="B15:H15"/>
    <mergeCell ref="B16:I16"/>
    <mergeCell ref="B23:H23"/>
    <mergeCell ref="B24:I24"/>
    <mergeCell ref="B31:H31"/>
    <mergeCell ref="B32:I32"/>
    <mergeCell ref="B39:H39"/>
    <mergeCell ref="B40:H40"/>
    <mergeCell ref="D9:D14"/>
    <mergeCell ref="D17:D22"/>
    <mergeCell ref="D25:D30"/>
    <mergeCell ref="D33:D38"/>
  </mergeCells>
  <hyperlinks>
    <hyperlink ref="C4" r:id="rId1" display="zebra.ji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2024-06-21T08:22:53Z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CA67C845D0474752BA4191C21DB22CE4_13</vt:lpwstr>
  </property>
</Properties>
</file>