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50" windowHeight="10080" activeTab="1"/>
  </bookViews>
  <sheets>
    <sheet name="Summary" sheetId="9" r:id="rId1"/>
    <sheet name="Medical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<sst xmlns="http://schemas.openxmlformats.org/spreadsheetml/2006/main" count="114" uniqueCount="38">
  <si>
    <t>Quotation</t>
  </si>
  <si>
    <t>Client:</t>
  </si>
  <si>
    <t>AstraZeneca</t>
  </si>
  <si>
    <t xml:space="preserve">Project Name: </t>
  </si>
  <si>
    <t>2024AZ重度哮喘不同靶点生物制剂的探讨项目</t>
  </si>
  <si>
    <t>Supplier Contact Information:</t>
  </si>
  <si>
    <t>zebra.jiang@ubs-cn.com</t>
  </si>
  <si>
    <t>Effective Date:</t>
  </si>
  <si>
    <t>2024.8.20</t>
  </si>
  <si>
    <t>Item</t>
  </si>
  <si>
    <t>Cost</t>
  </si>
  <si>
    <t>I. Medical</t>
  </si>
  <si>
    <t>Sub-total</t>
  </si>
  <si>
    <t>TAX 6%</t>
  </si>
  <si>
    <t>Total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</si>
  <si>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</si>
  <si>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</si>
  <si>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</si>
  <si>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</si>
  <si>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</si>
  <si>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</si>
  <si>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</si>
  <si>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1. 幻灯制作：针对IL-5靶点的生物制剂研究*30p</t>
  </si>
  <si>
    <t>销售培训幻灯(new work)</t>
  </si>
  <si>
    <t>封面以及封底不计数，包括医学编辑及适量文献检索（每套幻灯至少3-5篇文献，额外或特需的文献检索或下载可参考“其他附加内容”分别报价）</t>
  </si>
  <si>
    <t>页</t>
  </si>
  <si>
    <t>PPT美化(高级美化)(new work)</t>
  </si>
  <si>
    <t>使用Adobe绘图软件进行图标重绘、字体设计等</t>
  </si>
  <si>
    <t>幻灯片解说词（中文）(new work)</t>
  </si>
  <si>
    <t>中文原文下载</t>
  </si>
  <si>
    <t>篇</t>
  </si>
  <si>
    <t>英文原文下载</t>
  </si>
  <si>
    <t>文献标注(new work)</t>
  </si>
  <si>
    <t>根据所提供素材整理、高亮</t>
  </si>
  <si>
    <t>Sub-Total</t>
  </si>
  <si>
    <t>2. 幻灯制作：针对IgE靶点的生物制剂研究*30p</t>
  </si>
  <si>
    <t>3、幻灯制作：针对IL-4R靶点的生物制剂研究*30p</t>
  </si>
  <si>
    <t>4、幻灯制作：针对IL-4/13靶点的生物制剂研究*30p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</si>
</sst>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#,##0_ "/>
    <numFmt numFmtId="178" formatCode="0_);[Red]\(0\)"/>
    <numFmt numFmtId="179" formatCode="0.00_);[Red]\(0.00\)"/>
    <numFmt numFmtId="180" formatCode="\¥#,##0.00_);[Red]\(\¥#,##0.00\)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2"/>
      <color rgb="FF800080"/>
      <name val="宋体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6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8" borderId="18" applyNumberFormat="0" applyAlignment="0" applyProtection="0">
      <alignment vertical="center"/>
    </xf>
    <xf numFmtId="0" fontId="22" fillId="8" borderId="17" applyNumberFormat="0" applyAlignment="0" applyProtection="0">
      <alignment vertical="center"/>
    </xf>
    <xf numFmtId="0" fontId="23" fillId="9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177" fontId="2" fillId="0" borderId="0" xfId="49" applyNumberFormat="1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78" fontId="3" fillId="0" borderId="0" xfId="49" applyNumberFormat="1" applyFont="1" applyAlignment="1">
      <alignment horizontal="left"/>
    </xf>
    <xf numFmtId="0" fontId="3" fillId="0" borderId="0" xfId="53" applyFont="1" applyAlignment="1">
      <alignment vertical="center" wrapText="1"/>
    </xf>
    <xf numFmtId="177" fontId="3" fillId="0" borderId="0" xfId="49" applyNumberFormat="1" applyFont="1" applyAlignment="1">
      <alignment horizontal="center"/>
    </xf>
    <xf numFmtId="178" fontId="3" fillId="0" borderId="0" xfId="49" applyNumberFormat="1" applyFont="1" applyAlignment="1">
      <alignment horizontal="center"/>
    </xf>
    <xf numFmtId="0" fontId="3" fillId="0" borderId="0" xfId="53" applyFont="1" applyAlignment="1">
      <alignment wrapText="1"/>
    </xf>
    <xf numFmtId="0" fontId="2" fillId="0" borderId="0" xfId="53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177" fontId="2" fillId="0" borderId="0" xfId="53" applyNumberFormat="1" applyFont="1" applyAlignment="1">
      <alignment horizontal="center" vertical="center"/>
    </xf>
    <xf numFmtId="0" fontId="2" fillId="0" borderId="0" xfId="53" applyFont="1" applyAlignment="1">
      <alignment horizontal="center" vertical="center"/>
    </xf>
    <xf numFmtId="0" fontId="5" fillId="0" borderId="0" xfId="53" applyFont="1" applyAlignment="1">
      <alignment horizontal="left" vertical="center"/>
    </xf>
    <xf numFmtId="0" fontId="2" fillId="0" borderId="0" xfId="53" applyFont="1" applyAlignment="1">
      <alignment horizontal="right" vertical="center"/>
    </xf>
    <xf numFmtId="0" fontId="2" fillId="0" borderId="1" xfId="53" applyFont="1" applyBorder="1" applyAlignment="1">
      <alignment horizontal="center" vertical="center"/>
    </xf>
    <xf numFmtId="0" fontId="2" fillId="0" borderId="1" xfId="53" applyFont="1" applyBorder="1" applyAlignment="1">
      <alignment horizontal="center" vertical="center" wrapText="1"/>
    </xf>
    <xf numFmtId="177" fontId="2" fillId="0" borderId="1" xfId="53" applyNumberFormat="1" applyFont="1" applyBorder="1" applyAlignment="1">
      <alignment horizontal="center" vertical="center"/>
    </xf>
    <xf numFmtId="0" fontId="2" fillId="2" borderId="2" xfId="53" applyFont="1" applyFill="1" applyBorder="1" applyAlignment="1">
      <alignment horizontal="left" vertical="center" wrapText="1"/>
    </xf>
    <xf numFmtId="0" fontId="2" fillId="2" borderId="0" xfId="53" applyFont="1" applyFill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40" fontId="7" fillId="0" borderId="3" xfId="52" applyNumberFormat="1" applyFont="1" applyBorder="1" applyAlignment="1">
      <alignment horizontal="center" vertical="center"/>
    </xf>
    <xf numFmtId="0" fontId="8" fillId="0" borderId="3" xfId="53" applyFont="1" applyBorder="1" applyAlignment="1">
      <alignment horizontal="center" vertical="center"/>
    </xf>
    <xf numFmtId="0" fontId="8" fillId="0" borderId="3" xfId="52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40" fontId="7" fillId="0" borderId="5" xfId="52" applyNumberFormat="1" applyFont="1" applyBorder="1" applyAlignment="1">
      <alignment horizontal="center" vertical="center"/>
    </xf>
    <xf numFmtId="0" fontId="8" fillId="0" borderId="5" xfId="53" applyFont="1" applyBorder="1" applyAlignment="1">
      <alignment horizontal="center" vertical="center"/>
    </xf>
    <xf numFmtId="0" fontId="9" fillId="0" borderId="5" xfId="49" applyFont="1" applyBorder="1" applyAlignment="1">
      <alignment horizontal="left" vertical="center" wrapText="1"/>
    </xf>
    <xf numFmtId="0" fontId="8" fillId="0" borderId="5" xfId="5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5" xfId="49" applyFont="1" applyBorder="1" applyAlignment="1">
      <alignment horizontal="right" vertical="center" wrapText="1"/>
    </xf>
    <xf numFmtId="178" fontId="5" fillId="3" borderId="5" xfId="53" applyNumberFormat="1" applyFont="1" applyFill="1" applyBorder="1" applyAlignment="1">
      <alignment horizontal="right" vertical="center"/>
    </xf>
    <xf numFmtId="176" fontId="2" fillId="0" borderId="1" xfId="53" applyNumberFormat="1" applyFont="1" applyBorder="1" applyAlignment="1">
      <alignment horizontal="center" vertical="center"/>
    </xf>
    <xf numFmtId="176" fontId="2" fillId="2" borderId="0" xfId="53" applyNumberFormat="1" applyFont="1" applyFill="1" applyAlignment="1">
      <alignment horizontal="left" vertical="center" wrapText="1"/>
    </xf>
    <xf numFmtId="179" fontId="7" fillId="0" borderId="3" xfId="1" applyNumberFormat="1" applyFont="1" applyFill="1" applyBorder="1" applyAlignment="1">
      <alignment horizontal="center" vertical="center"/>
    </xf>
    <xf numFmtId="179" fontId="7" fillId="0" borderId="5" xfId="1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center" vertical="center"/>
    </xf>
    <xf numFmtId="176" fontId="5" fillId="3" borderId="5" xfId="53" applyNumberFormat="1" applyFont="1" applyFill="1" applyBorder="1" applyAlignment="1">
      <alignment horizontal="center" vertical="center"/>
    </xf>
    <xf numFmtId="0" fontId="0" fillId="0" borderId="0" xfId="51"/>
    <xf numFmtId="0" fontId="5" fillId="0" borderId="0" xfId="49" applyFont="1">
      <alignment vertical="center"/>
    </xf>
    <xf numFmtId="178" fontId="9" fillId="0" borderId="0" xfId="49" applyNumberFormat="1" applyFont="1" applyAlignment="1">
      <alignment horizontal="left"/>
    </xf>
    <xf numFmtId="0" fontId="5" fillId="0" borderId="0" xfId="53" applyFont="1" applyAlignment="1">
      <alignment vertical="center"/>
    </xf>
    <xf numFmtId="0" fontId="10" fillId="0" borderId="0" xfId="6" applyFill="1" applyBorder="1" applyAlignment="1">
      <alignment horizontal="left" vertical="center"/>
    </xf>
    <xf numFmtId="0" fontId="5" fillId="0" borderId="0" xfId="53" applyFont="1" applyAlignment="1">
      <alignment horizontal="right" vertical="center"/>
    </xf>
    <xf numFmtId="0" fontId="5" fillId="0" borderId="6" xfId="53" applyFont="1" applyBorder="1" applyAlignment="1">
      <alignment horizontal="center" vertical="center"/>
    </xf>
    <xf numFmtId="0" fontId="5" fillId="0" borderId="7" xfId="53" applyFont="1" applyBorder="1" applyAlignment="1">
      <alignment horizontal="center" vertical="center"/>
    </xf>
    <xf numFmtId="0" fontId="5" fillId="2" borderId="8" xfId="53" applyFont="1" applyFill="1" applyBorder="1" applyAlignment="1">
      <alignment horizontal="left" vertical="center"/>
    </xf>
    <xf numFmtId="0" fontId="5" fillId="2" borderId="9" xfId="53" applyFont="1" applyFill="1" applyBorder="1" applyAlignment="1">
      <alignment horizontal="left" vertical="center"/>
    </xf>
    <xf numFmtId="0" fontId="9" fillId="0" borderId="10" xfId="0" applyFont="1" applyBorder="1" applyAlignment="1">
      <alignment horizontal="right" vertical="center" wrapText="1"/>
    </xf>
    <xf numFmtId="180" fontId="5" fillId="0" borderId="11" xfId="1" applyNumberFormat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right" vertical="center" wrapText="1"/>
    </xf>
    <xf numFmtId="180" fontId="5" fillId="5" borderId="13" xfId="1" applyNumberFormat="1" applyFont="1" applyFill="1" applyBorder="1" applyAlignment="1">
      <alignment horizontal="right" vertical="center"/>
    </xf>
    <xf numFmtId="180" fontId="5" fillId="3" borderId="5" xfId="53" applyNumberFormat="1" applyFont="1" applyFill="1" applyBorder="1" applyAlignment="1">
      <alignment horizontal="right" vertical="center"/>
    </xf>
    <xf numFmtId="178" fontId="11" fillId="0" borderId="0" xfId="49" applyNumberFormat="1" applyFont="1" applyAlignment="1">
      <alignment horizontal="left"/>
    </xf>
    <xf numFmtId="0" fontId="0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3" xfId="50"/>
    <cellStyle name="常规_flash" xfId="51"/>
    <cellStyle name="常规_quotation GW" xfId="52"/>
    <cellStyle name="常规_长城会短信相关活动报价1016" xfId="5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8"/>
  <sheetViews>
    <sheetView zoomScale="115" zoomScaleNormal="115" workbookViewId="0">
      <selection activeCell="B16" sqref="B16"/>
    </sheetView>
  </sheetViews>
  <sheetFormatPr defaultColWidth="8.83333333333333" defaultRowHeight="15" outlineLevelCol="5"/>
  <cols>
    <col min="1" max="1" width="5.08333333333333" customWidth="1"/>
    <col min="2" max="2" width="39.5833333333333" customWidth="1"/>
    <col min="3" max="3" width="42.4166666666667" customWidth="1"/>
    <col min="4" max="4" width="19.3333333333333" customWidth="1"/>
    <col min="6" max="6" width="18.9166666666667" customWidth="1"/>
  </cols>
  <sheetData>
    <row r="1" ht="37.5" customHeight="1" spans="2:3">
      <c r="B1" s="3" t="s">
        <v>0</v>
      </c>
      <c r="C1" s="3"/>
    </row>
    <row r="2" spans="2:3">
      <c r="B2" s="43" t="s">
        <v>1</v>
      </c>
      <c r="C2" s="44" t="s">
        <v>2</v>
      </c>
    </row>
    <row r="3" ht="16.5" spans="2:3">
      <c r="B3" s="43" t="s">
        <v>3</v>
      </c>
      <c r="C3" s="7" t="s">
        <v>4</v>
      </c>
    </row>
    <row r="4" s="42" customFormat="1" ht="16.5" customHeight="1" spans="2:3">
      <c r="B4" s="45" t="s">
        <v>5</v>
      </c>
      <c r="C4" s="46" t="s">
        <v>6</v>
      </c>
    </row>
    <row r="5" s="42" customFormat="1" ht="16.5" customHeight="1" spans="2:3">
      <c r="B5" s="45" t="s">
        <v>7</v>
      </c>
      <c r="C5" s="16" t="s">
        <v>8</v>
      </c>
    </row>
    <row r="6" s="42" customFormat="1" ht="16.5" customHeight="1" spans="2:3">
      <c r="B6" s="47"/>
      <c r="C6" s="47"/>
    </row>
    <row r="7" s="42" customFormat="1" ht="30.75" customHeight="1" spans="2:3">
      <c r="B7" s="48" t="s">
        <v>9</v>
      </c>
      <c r="C7" s="49" t="s">
        <v>10</v>
      </c>
    </row>
    <row r="8" s="42" customFormat="1" spans="2:3">
      <c r="B8" s="50" t="s">
        <v>11</v>
      </c>
      <c r="C8" s="51"/>
    </row>
    <row r="9" s="42" customFormat="1" spans="2:3">
      <c r="B9" s="52" t="s">
        <v>12</v>
      </c>
      <c r="C9" s="53">
        <f>Medical!I40</f>
        <v>70960</v>
      </c>
    </row>
    <row r="10" ht="6" customHeight="1" spans="2:3">
      <c r="B10" s="54"/>
      <c r="C10" s="55"/>
    </row>
    <row r="11" spans="2:3">
      <c r="B11" s="56" t="s">
        <v>12</v>
      </c>
      <c r="C11" s="57">
        <f>C9</f>
        <v>70960</v>
      </c>
    </row>
    <row r="12" spans="2:3">
      <c r="B12" s="56" t="s">
        <v>13</v>
      </c>
      <c r="C12" s="57">
        <f>C11*0.06</f>
        <v>4257.6</v>
      </c>
    </row>
    <row r="13" spans="2:3">
      <c r="B13" s="35" t="s">
        <v>14</v>
      </c>
      <c r="C13" s="58">
        <f>C11+C12</f>
        <v>75217.6</v>
      </c>
    </row>
    <row r="14" spans="2:2">
      <c r="B14" s="59"/>
    </row>
    <row r="15" spans="2:2">
      <c r="B15" s="59"/>
    </row>
    <row r="16" spans="2:6">
      <c r="B16" s="59"/>
      <c r="F16" s="60"/>
    </row>
    <row r="17" spans="2:2">
      <c r="B17" s="59"/>
    </row>
    <row r="18" spans="2:2">
      <c r="B18" s="59"/>
    </row>
  </sheetData>
  <mergeCells count="3">
    <mergeCell ref="B1:C1"/>
    <mergeCell ref="B8:C8"/>
    <mergeCell ref="B10:C10"/>
  </mergeCells>
  <hyperlinks>
    <hyperlink ref="C4" r:id="rId1" display="zebra.jiang@ubs-cn.com"/>
  </hyperlinks>
  <pageMargins left="0.75" right="0.75" top="1" bottom="1" header="0.3" footer="0.3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40"/>
  <sheetViews>
    <sheetView tabSelected="1" zoomScale="70" zoomScaleNormal="70" topLeftCell="A4" workbookViewId="0">
      <selection activeCell="L17" sqref="L17"/>
    </sheetView>
  </sheetViews>
  <sheetFormatPr defaultColWidth="8.66666666666667" defaultRowHeight="15"/>
  <cols>
    <col min="2" max="2" width="30.25" customWidth="1"/>
    <col min="3" max="3" width="46.5833333333333" customWidth="1"/>
    <col min="4" max="4" width="8.33333333333333" customWidth="1"/>
    <col min="5" max="5" width="10.6666666666667" style="1" customWidth="1"/>
    <col min="6" max="6" width="5.5" style="1" customWidth="1"/>
    <col min="7" max="7" width="9.66666666666667" style="1" customWidth="1"/>
    <col min="8" max="8" width="12.1666666666667" style="1" customWidth="1"/>
    <col min="9" max="9" width="12.75" style="2"/>
  </cols>
  <sheetData>
    <row r="1" ht="40" spans="2:8">
      <c r="B1" s="3" t="s">
        <v>0</v>
      </c>
      <c r="C1" s="3"/>
      <c r="D1" s="4"/>
      <c r="E1" s="5"/>
      <c r="F1" s="6"/>
      <c r="G1" s="6"/>
      <c r="H1" s="6"/>
    </row>
    <row r="2" ht="16.5" spans="2:8">
      <c r="B2" s="4" t="s">
        <v>1</v>
      </c>
      <c r="C2" s="7" t="s">
        <v>2</v>
      </c>
      <c r="D2" s="8"/>
      <c r="E2" s="9"/>
      <c r="F2" s="10"/>
      <c r="G2" s="10"/>
      <c r="H2" s="10"/>
    </row>
    <row r="3" ht="16.5" spans="2:8">
      <c r="B3" s="4" t="s">
        <v>3</v>
      </c>
      <c r="C3" s="7" t="s">
        <v>4</v>
      </c>
      <c r="D3" s="11"/>
      <c r="E3" s="9"/>
      <c r="F3" s="10"/>
      <c r="G3" s="10"/>
      <c r="H3" s="10"/>
    </row>
    <row r="4" ht="16.5" spans="2:8">
      <c r="B4" s="12" t="s">
        <v>5</v>
      </c>
      <c r="C4" s="13" t="s">
        <v>6</v>
      </c>
      <c r="D4" s="12"/>
      <c r="E4" s="14"/>
      <c r="F4" s="15"/>
      <c r="G4" s="15"/>
      <c r="H4" s="15"/>
    </row>
    <row r="5" ht="16.5" spans="2:8">
      <c r="B5" s="12" t="s">
        <v>7</v>
      </c>
      <c r="C5" s="16" t="s">
        <v>8</v>
      </c>
      <c r="D5" s="12"/>
      <c r="E5" s="14"/>
      <c r="F5" s="15"/>
      <c r="G5" s="15"/>
      <c r="H5" s="15"/>
    </row>
    <row r="6" ht="16.5" spans="2:8">
      <c r="B6" s="17"/>
      <c r="C6" s="17"/>
      <c r="D6" s="17"/>
      <c r="E6" s="14"/>
      <c r="F6" s="15"/>
      <c r="G6" s="15"/>
      <c r="H6" s="15"/>
    </row>
    <row r="7" ht="99" spans="2:9">
      <c r="B7" s="18" t="s">
        <v>9</v>
      </c>
      <c r="C7" s="19" t="s">
        <v>15</v>
      </c>
      <c r="D7" s="19" t="s">
        <v>16</v>
      </c>
      <c r="E7" s="20" t="s">
        <v>17</v>
      </c>
      <c r="F7" s="18" t="s">
        <v>18</v>
      </c>
      <c r="G7" s="18" t="s">
        <v>19</v>
      </c>
      <c r="H7" s="18" t="s">
        <v>20</v>
      </c>
      <c r="I7" s="36" t="s">
        <v>21</v>
      </c>
    </row>
    <row r="8" ht="16.5" spans="2:9">
      <c r="B8" s="21" t="s">
        <v>22</v>
      </c>
      <c r="C8" s="22"/>
      <c r="D8" s="22"/>
      <c r="E8" s="22"/>
      <c r="F8" s="22"/>
      <c r="G8" s="22"/>
      <c r="H8" s="22"/>
      <c r="I8" s="37"/>
    </row>
    <row r="9" ht="43.5" spans="2:9">
      <c r="B9" s="23" t="s">
        <v>23</v>
      </c>
      <c r="C9" s="23" t="s">
        <v>24</v>
      </c>
      <c r="D9" s="24">
        <v>2024</v>
      </c>
      <c r="E9" s="25">
        <v>407</v>
      </c>
      <c r="F9" s="26" t="s">
        <v>25</v>
      </c>
      <c r="G9" s="27">
        <v>30</v>
      </c>
      <c r="H9" s="27">
        <v>1</v>
      </c>
      <c r="I9" s="38">
        <f>E9*G9*H9</f>
        <v>12210</v>
      </c>
    </row>
    <row r="10" spans="2:9">
      <c r="B10" s="28" t="s">
        <v>26</v>
      </c>
      <c r="C10" s="28" t="s">
        <v>27</v>
      </c>
      <c r="D10" s="24"/>
      <c r="E10" s="29">
        <v>100</v>
      </c>
      <c r="F10" s="30" t="s">
        <v>25</v>
      </c>
      <c r="G10" s="27">
        <v>30</v>
      </c>
      <c r="H10" s="27">
        <v>1</v>
      </c>
      <c r="I10" s="39">
        <f>E10*G10*H10</f>
        <v>3000</v>
      </c>
    </row>
    <row r="11" ht="43.5" spans="2:9">
      <c r="B11" s="31" t="s">
        <v>28</v>
      </c>
      <c r="C11" s="31" t="s">
        <v>24</v>
      </c>
      <c r="D11" s="24"/>
      <c r="E11" s="29">
        <v>30</v>
      </c>
      <c r="F11" s="30" t="s">
        <v>25</v>
      </c>
      <c r="G11" s="27">
        <v>30</v>
      </c>
      <c r="H11" s="27">
        <v>1</v>
      </c>
      <c r="I11" s="39">
        <f>E11*G11*H11</f>
        <v>900</v>
      </c>
    </row>
    <row r="12" spans="2:9">
      <c r="B12" s="31" t="s">
        <v>29</v>
      </c>
      <c r="C12" s="31" t="s">
        <v>29</v>
      </c>
      <c r="D12" s="24"/>
      <c r="E12" s="29">
        <v>7</v>
      </c>
      <c r="F12" s="30" t="s">
        <v>30</v>
      </c>
      <c r="G12" s="32">
        <v>40</v>
      </c>
      <c r="H12" s="27">
        <v>1</v>
      </c>
      <c r="I12" s="39">
        <f t="shared" ref="I12:I14" si="0">E12*G12*H12</f>
        <v>280</v>
      </c>
    </row>
    <row r="13" spans="2:9">
      <c r="B13" s="31" t="s">
        <v>31</v>
      </c>
      <c r="C13" s="31" t="s">
        <v>31</v>
      </c>
      <c r="D13" s="24"/>
      <c r="E13" s="29">
        <v>10</v>
      </c>
      <c r="F13" s="30" t="s">
        <v>30</v>
      </c>
      <c r="G13" s="32">
        <v>30</v>
      </c>
      <c r="H13" s="27">
        <v>1</v>
      </c>
      <c r="I13" s="39">
        <f t="shared" si="0"/>
        <v>300</v>
      </c>
    </row>
    <row r="14" spans="2:9">
      <c r="B14" s="31" t="s">
        <v>32</v>
      </c>
      <c r="C14" s="31" t="s">
        <v>33</v>
      </c>
      <c r="D14" s="33"/>
      <c r="E14" s="29">
        <v>15</v>
      </c>
      <c r="F14" s="30" t="s">
        <v>30</v>
      </c>
      <c r="G14" s="32">
        <v>70</v>
      </c>
      <c r="H14" s="27">
        <v>1</v>
      </c>
      <c r="I14" s="39">
        <f t="shared" si="0"/>
        <v>1050</v>
      </c>
    </row>
    <row r="15" spans="2:9">
      <c r="B15" s="34" t="s">
        <v>34</v>
      </c>
      <c r="C15" s="34"/>
      <c r="D15" s="34"/>
      <c r="E15" s="34"/>
      <c r="F15" s="34"/>
      <c r="G15" s="34"/>
      <c r="H15" s="34"/>
      <c r="I15" s="40">
        <f>SUM(I9:I14)</f>
        <v>17740</v>
      </c>
    </row>
    <row r="16" ht="16.5" spans="2:9">
      <c r="B16" s="21" t="s">
        <v>35</v>
      </c>
      <c r="C16" s="22"/>
      <c r="D16" s="22"/>
      <c r="E16" s="22"/>
      <c r="F16" s="22"/>
      <c r="G16" s="22"/>
      <c r="H16" s="22"/>
      <c r="I16" s="37"/>
    </row>
    <row r="17" ht="43.5" spans="2:9">
      <c r="B17" s="23" t="s">
        <v>23</v>
      </c>
      <c r="C17" s="23" t="s">
        <v>24</v>
      </c>
      <c r="D17" s="24">
        <v>2024</v>
      </c>
      <c r="E17" s="25">
        <v>407</v>
      </c>
      <c r="F17" s="26" t="s">
        <v>25</v>
      </c>
      <c r="G17" s="27">
        <v>30</v>
      </c>
      <c r="H17" s="27">
        <v>1</v>
      </c>
      <c r="I17" s="38">
        <f t="shared" ref="I16:I22" si="1">E17*G17*H17</f>
        <v>12210</v>
      </c>
    </row>
    <row r="18" spans="2:9">
      <c r="B18" s="28" t="s">
        <v>26</v>
      </c>
      <c r="C18" s="28" t="s">
        <v>27</v>
      </c>
      <c r="D18" s="24"/>
      <c r="E18" s="29">
        <v>100</v>
      </c>
      <c r="F18" s="30" t="s">
        <v>25</v>
      </c>
      <c r="G18" s="27">
        <v>30</v>
      </c>
      <c r="H18" s="27">
        <v>1</v>
      </c>
      <c r="I18" s="39">
        <f t="shared" si="1"/>
        <v>3000</v>
      </c>
    </row>
    <row r="19" ht="43.5" spans="2:9">
      <c r="B19" s="31" t="s">
        <v>28</v>
      </c>
      <c r="C19" s="31" t="s">
        <v>24</v>
      </c>
      <c r="D19" s="24"/>
      <c r="E19" s="29">
        <v>30</v>
      </c>
      <c r="F19" s="30" t="s">
        <v>25</v>
      </c>
      <c r="G19" s="27">
        <v>30</v>
      </c>
      <c r="H19" s="27">
        <v>1</v>
      </c>
      <c r="I19" s="39">
        <f t="shared" si="1"/>
        <v>900</v>
      </c>
    </row>
    <row r="20" spans="2:9">
      <c r="B20" s="31" t="s">
        <v>29</v>
      </c>
      <c r="C20" s="31" t="s">
        <v>29</v>
      </c>
      <c r="D20" s="24"/>
      <c r="E20" s="29">
        <v>7</v>
      </c>
      <c r="F20" s="30" t="s">
        <v>30</v>
      </c>
      <c r="G20" s="32">
        <v>40</v>
      </c>
      <c r="H20" s="27">
        <v>1</v>
      </c>
      <c r="I20" s="39">
        <f t="shared" si="1"/>
        <v>280</v>
      </c>
    </row>
    <row r="21" spans="2:9">
      <c r="B21" s="31" t="s">
        <v>31</v>
      </c>
      <c r="C21" s="31" t="s">
        <v>31</v>
      </c>
      <c r="D21" s="24"/>
      <c r="E21" s="29">
        <v>10</v>
      </c>
      <c r="F21" s="30" t="s">
        <v>30</v>
      </c>
      <c r="G21" s="32">
        <v>30</v>
      </c>
      <c r="H21" s="27">
        <v>1</v>
      </c>
      <c r="I21" s="39">
        <f t="shared" si="1"/>
        <v>300</v>
      </c>
    </row>
    <row r="22" spans="2:9">
      <c r="B22" s="31" t="s">
        <v>32</v>
      </c>
      <c r="C22" s="31" t="s">
        <v>33</v>
      </c>
      <c r="D22" s="33"/>
      <c r="E22" s="29">
        <v>15</v>
      </c>
      <c r="F22" s="30" t="s">
        <v>30</v>
      </c>
      <c r="G22" s="32">
        <v>70</v>
      </c>
      <c r="H22" s="27">
        <v>1</v>
      </c>
      <c r="I22" s="39">
        <f t="shared" si="1"/>
        <v>1050</v>
      </c>
    </row>
    <row r="23" spans="2:9">
      <c r="B23" s="34" t="s">
        <v>34</v>
      </c>
      <c r="C23" s="34"/>
      <c r="D23" s="34"/>
      <c r="E23" s="34"/>
      <c r="F23" s="34"/>
      <c r="G23" s="34"/>
      <c r="H23" s="34"/>
      <c r="I23" s="40">
        <f>SUM(I17:I22)</f>
        <v>17740</v>
      </c>
    </row>
    <row r="24" ht="16.5" spans="2:9">
      <c r="B24" s="21" t="s">
        <v>36</v>
      </c>
      <c r="C24" s="22"/>
      <c r="D24" s="22"/>
      <c r="E24" s="22"/>
      <c r="F24" s="22"/>
      <c r="G24" s="22"/>
      <c r="H24" s="22"/>
      <c r="I24" s="37"/>
    </row>
    <row r="25" ht="43.5" spans="2:9">
      <c r="B25" s="23" t="s">
        <v>23</v>
      </c>
      <c r="C25" s="23" t="s">
        <v>24</v>
      </c>
      <c r="D25" s="24">
        <v>2024</v>
      </c>
      <c r="E25" s="25">
        <v>407</v>
      </c>
      <c r="F25" s="26" t="s">
        <v>25</v>
      </c>
      <c r="G25" s="27">
        <v>30</v>
      </c>
      <c r="H25" s="27">
        <v>1</v>
      </c>
      <c r="I25" s="38">
        <f t="shared" ref="I25:I30" si="2">E25*G25*H25</f>
        <v>12210</v>
      </c>
    </row>
    <row r="26" spans="2:9">
      <c r="B26" s="28" t="s">
        <v>26</v>
      </c>
      <c r="C26" s="28" t="s">
        <v>27</v>
      </c>
      <c r="D26" s="24"/>
      <c r="E26" s="29">
        <v>100</v>
      </c>
      <c r="F26" s="30" t="s">
        <v>25</v>
      </c>
      <c r="G26" s="27">
        <v>30</v>
      </c>
      <c r="H26" s="27">
        <v>1</v>
      </c>
      <c r="I26" s="39">
        <f t="shared" si="2"/>
        <v>3000</v>
      </c>
    </row>
    <row r="27" ht="43.5" spans="2:9">
      <c r="B27" s="31" t="s">
        <v>28</v>
      </c>
      <c r="C27" s="31" t="s">
        <v>24</v>
      </c>
      <c r="D27" s="24"/>
      <c r="E27" s="29">
        <v>30</v>
      </c>
      <c r="F27" s="30" t="s">
        <v>25</v>
      </c>
      <c r="G27" s="27">
        <v>30</v>
      </c>
      <c r="H27" s="27">
        <v>1</v>
      </c>
      <c r="I27" s="39">
        <f t="shared" si="2"/>
        <v>900</v>
      </c>
    </row>
    <row r="28" spans="2:9">
      <c r="B28" s="31" t="s">
        <v>29</v>
      </c>
      <c r="C28" s="31" t="s">
        <v>29</v>
      </c>
      <c r="D28" s="24"/>
      <c r="E28" s="29">
        <v>7</v>
      </c>
      <c r="F28" s="30" t="s">
        <v>30</v>
      </c>
      <c r="G28" s="32">
        <v>40</v>
      </c>
      <c r="H28" s="27">
        <v>1</v>
      </c>
      <c r="I28" s="39">
        <f t="shared" si="2"/>
        <v>280</v>
      </c>
    </row>
    <row r="29" spans="2:9">
      <c r="B29" s="31" t="s">
        <v>31</v>
      </c>
      <c r="C29" s="31" t="s">
        <v>31</v>
      </c>
      <c r="D29" s="24"/>
      <c r="E29" s="29">
        <v>10</v>
      </c>
      <c r="F29" s="30" t="s">
        <v>30</v>
      </c>
      <c r="G29" s="32">
        <v>30</v>
      </c>
      <c r="H29" s="27">
        <v>1</v>
      </c>
      <c r="I29" s="39">
        <f t="shared" si="2"/>
        <v>300</v>
      </c>
    </row>
    <row r="30" spans="2:9">
      <c r="B30" s="31" t="s">
        <v>32</v>
      </c>
      <c r="C30" s="31" t="s">
        <v>33</v>
      </c>
      <c r="D30" s="33"/>
      <c r="E30" s="29">
        <v>15</v>
      </c>
      <c r="F30" s="30" t="s">
        <v>30</v>
      </c>
      <c r="G30" s="32">
        <v>70</v>
      </c>
      <c r="H30" s="27">
        <v>1</v>
      </c>
      <c r="I30" s="39">
        <f t="shared" si="2"/>
        <v>1050</v>
      </c>
    </row>
    <row r="31" spans="2:9">
      <c r="B31" s="34" t="s">
        <v>34</v>
      </c>
      <c r="C31" s="34"/>
      <c r="D31" s="34"/>
      <c r="E31" s="34"/>
      <c r="F31" s="34"/>
      <c r="G31" s="34"/>
      <c r="H31" s="34"/>
      <c r="I31" s="40">
        <f>SUM(I25:I30)</f>
        <v>17740</v>
      </c>
    </row>
    <row r="32" ht="16.5" spans="2:9">
      <c r="B32" s="21" t="s">
        <v>37</v>
      </c>
      <c r="C32" s="22"/>
      <c r="D32" s="22"/>
      <c r="E32" s="22"/>
      <c r="F32" s="22"/>
      <c r="G32" s="22"/>
      <c r="H32" s="22"/>
      <c r="I32" s="37"/>
    </row>
    <row r="33" ht="43.5" spans="2:9">
      <c r="B33" s="23" t="s">
        <v>23</v>
      </c>
      <c r="C33" s="23" t="s">
        <v>24</v>
      </c>
      <c r="D33" s="24">
        <v>2024</v>
      </c>
      <c r="E33" s="25">
        <v>407</v>
      </c>
      <c r="F33" s="26" t="s">
        <v>25</v>
      </c>
      <c r="G33" s="27">
        <v>30</v>
      </c>
      <c r="H33" s="27">
        <v>1</v>
      </c>
      <c r="I33" s="38">
        <f t="shared" ref="I33:I38" si="3">E33*G33*H33</f>
        <v>12210</v>
      </c>
    </row>
    <row r="34" spans="2:9">
      <c r="B34" s="28" t="s">
        <v>26</v>
      </c>
      <c r="C34" s="28" t="s">
        <v>27</v>
      </c>
      <c r="D34" s="24"/>
      <c r="E34" s="29">
        <v>100</v>
      </c>
      <c r="F34" s="30" t="s">
        <v>25</v>
      </c>
      <c r="G34" s="27">
        <v>30</v>
      </c>
      <c r="H34" s="27">
        <v>1</v>
      </c>
      <c r="I34" s="39">
        <f t="shared" si="3"/>
        <v>3000</v>
      </c>
    </row>
    <row r="35" ht="43.5" spans="2:9">
      <c r="B35" s="31" t="s">
        <v>28</v>
      </c>
      <c r="C35" s="31" t="s">
        <v>24</v>
      </c>
      <c r="D35" s="24"/>
      <c r="E35" s="29">
        <v>30</v>
      </c>
      <c r="F35" s="30" t="s">
        <v>25</v>
      </c>
      <c r="G35" s="27">
        <v>30</v>
      </c>
      <c r="H35" s="27">
        <v>1</v>
      </c>
      <c r="I35" s="39">
        <f t="shared" si="3"/>
        <v>900</v>
      </c>
    </row>
    <row r="36" spans="2:9">
      <c r="B36" s="31" t="s">
        <v>29</v>
      </c>
      <c r="C36" s="31" t="s">
        <v>29</v>
      </c>
      <c r="D36" s="24"/>
      <c r="E36" s="29">
        <v>7</v>
      </c>
      <c r="F36" s="30" t="s">
        <v>30</v>
      </c>
      <c r="G36" s="32">
        <v>40</v>
      </c>
      <c r="H36" s="27">
        <v>1</v>
      </c>
      <c r="I36" s="39">
        <f t="shared" si="3"/>
        <v>280</v>
      </c>
    </row>
    <row r="37" spans="2:9">
      <c r="B37" s="31" t="s">
        <v>31</v>
      </c>
      <c r="C37" s="31" t="s">
        <v>31</v>
      </c>
      <c r="D37" s="24"/>
      <c r="E37" s="29">
        <v>10</v>
      </c>
      <c r="F37" s="30" t="s">
        <v>30</v>
      </c>
      <c r="G37" s="32">
        <v>30</v>
      </c>
      <c r="H37" s="27">
        <v>1</v>
      </c>
      <c r="I37" s="39">
        <f t="shared" si="3"/>
        <v>300</v>
      </c>
    </row>
    <row r="38" spans="2:9">
      <c r="B38" s="31" t="s">
        <v>32</v>
      </c>
      <c r="C38" s="31" t="s">
        <v>33</v>
      </c>
      <c r="D38" s="33"/>
      <c r="E38" s="29">
        <v>15</v>
      </c>
      <c r="F38" s="30" t="s">
        <v>30</v>
      </c>
      <c r="G38" s="32">
        <v>70</v>
      </c>
      <c r="H38" s="27">
        <v>1</v>
      </c>
      <c r="I38" s="39">
        <f t="shared" si="3"/>
        <v>1050</v>
      </c>
    </row>
    <row r="39" spans="2:9">
      <c r="B39" s="34" t="s">
        <v>34</v>
      </c>
      <c r="C39" s="34"/>
      <c r="D39" s="34"/>
      <c r="E39" s="34"/>
      <c r="F39" s="34"/>
      <c r="G39" s="34"/>
      <c r="H39" s="34"/>
      <c r="I39" s="40">
        <f>SUM(I33:I38)</f>
        <v>17740</v>
      </c>
    </row>
    <row r="40" ht="27" customHeight="1" spans="2:9">
      <c r="B40" s="35" t="s">
        <v>12</v>
      </c>
      <c r="C40" s="35"/>
      <c r="D40" s="35"/>
      <c r="E40" s="35"/>
      <c r="F40" s="35"/>
      <c r="G40" s="35"/>
      <c r="H40" s="35"/>
      <c r="I40" s="41">
        <f>I15+I23+I31+I39</f>
        <v>70960</v>
      </c>
    </row>
  </sheetData>
  <mergeCells count="14">
    <mergeCell ref="B1:C1"/>
    <mergeCell ref="B8:I8"/>
    <mergeCell ref="B15:H15"/>
    <mergeCell ref="B16:I16"/>
    <mergeCell ref="B23:H23"/>
    <mergeCell ref="B24:I24"/>
    <mergeCell ref="B31:H31"/>
    <mergeCell ref="B32:I32"/>
    <mergeCell ref="B39:H39"/>
    <mergeCell ref="B40:H40"/>
    <mergeCell ref="D9:D14"/>
    <mergeCell ref="D17:D22"/>
    <mergeCell ref="D25:D30"/>
    <mergeCell ref="D33:D38"/>
  </mergeCells>
  <hyperlinks>
    <hyperlink ref="C4" r:id="rId1" display="zebra.jiang@ubs-cn.com"/>
  </hyperlinks>
  <pageMargins left="0.75" right="0.75" top="1" bottom="1" header="0.5" footer="0.5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Xxuanゞ</cp:lastModifiedBy>
  <dcterms:created xsi:type="dcterms:W3CDTF">2016-06-29T09:42:00Z</dcterms:created>
  <cp:lastPrinted>2021-01-08T06:16:00Z</cp:lastPrinted>
  <dcterms:modified xsi:type="dcterms:W3CDTF">2024-08-20T03:38:40Z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CE83DE03D9C0455F812DD5438E6DA6F8_13</vt:lpwstr>
  </property>
</Properties>
</file>