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ummary" sheetId="9" r:id="rId1"/>
    <sheet name="Video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<sst xmlns="http://schemas.openxmlformats.org/spreadsheetml/2006/main" count="55" uniqueCount="41">
  <si>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Quotation</t>
  </si>
  <si>
    <t>Client:</t>
  </si>
  <si>
    <t>AstraZeneca</t>
  </si>
  <si>
    <t xml:space="preserve">Project Name: </t>
  </si>
  <si>
    <t>2024AZ血液肿瘤品牌视频制作结算单</t>
  </si>
  <si>
    <t>Supplier Contact Information:</t>
  </si>
  <si>
    <t>Winnie.yang@ubs-cn.com</t>
  </si>
  <si>
    <t>Effective Date:</t>
  </si>
  <si>
    <t>Item</t>
  </si>
  <si>
    <t>Cost</t>
  </si>
  <si>
    <t>I.Video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</si>
  <si>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</si>
  <si>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</si>
  <si>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</si>
  <si>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</si>
  <si>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</si>
  <si>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</si>
  <si>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</si>
  <si>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</si>
  <si>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</si>
  <si>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</si>
  <si>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宣传视频制作（3分钟）</t>
  </si>
  <si>
    <t>Video脚本(new work)</t>
  </si>
  <si>
    <t>包括视频创意、医学相关内容撰写、分镜头脚本、视频文案</t>
  </si>
  <si>
    <t>个</t>
  </si>
  <si>
    <t>视频剪辑</t>
  </si>
  <si>
    <t>后期剪辑精剪</t>
  </si>
  <si>
    <t>小时/hour(s)</t>
  </si>
  <si>
    <t>音乐</t>
  </si>
  <si>
    <t>片中配乐</t>
  </si>
  <si>
    <t>段</t>
  </si>
  <si>
    <t>动画特效</t>
  </si>
  <si>
    <t>二维动画</t>
  </si>
  <si>
    <t>秒</t>
  </si>
  <si>
    <t>音效</t>
  </si>
  <si>
    <t>片中特效音乐</t>
  </si>
  <si>
    <t>中文配音</t>
  </si>
  <si>
    <t>中文专业配音</t>
  </si>
  <si>
    <t>分钟</t>
  </si>
  <si>
    <t>中文字幕</t>
  </si>
  <si>
    <t>Total：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</si>
</sst>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</numFmts>
  <fonts count="30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0"/>
      <color rgb="FFFF0000"/>
      <name val="宋体"/>
      <charset val="134"/>
    </font>
    <font>
      <b/>
      <sz val="12"/>
      <color rgb="FF0070C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9" borderId="25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2" fillId="10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6">
    <xf numFmtId="0" fontId="0" fillId="0" borderId="0" xfId="0">
      <alignment vertical="center"/>
    </xf>
    <xf numFmtId="0" fontId="0" fillId="0" borderId="0" xfId="50" applyFont="1"/>
    <xf numFmtId="0" fontId="0" fillId="0" borderId="0" xfId="50"/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3" borderId="9" xfId="49" applyFont="1" applyFill="1" applyBorder="1" applyAlignment="1">
      <alignment horizontal="center" vertical="center"/>
    </xf>
    <xf numFmtId="40" fontId="6" fillId="0" borderId="8" xfId="52" applyNumberFormat="1" applyFont="1" applyBorder="1" applyAlignment="1">
      <alignment horizontal="center" vertical="center"/>
    </xf>
    <xf numFmtId="9" fontId="3" fillId="0" borderId="8" xfId="52" applyNumberFormat="1" applyFont="1" applyBorder="1" applyAlignment="1">
      <alignment horizontal="center" vertical="center"/>
    </xf>
    <xf numFmtId="177" fontId="3" fillId="0" borderId="8" xfId="52" applyNumberFormat="1" applyFont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0" fontId="7" fillId="3" borderId="11" xfId="49" applyFont="1" applyFill="1" applyBorder="1" applyAlignment="1">
      <alignment horizontal="center" vertical="center"/>
    </xf>
    <xf numFmtId="0" fontId="3" fillId="0" borderId="7" xfId="51" applyFont="1" applyBorder="1" applyAlignment="1">
      <alignment horizontal="left" vertical="center" wrapText="1"/>
    </xf>
    <xf numFmtId="0" fontId="7" fillId="3" borderId="12" xfId="49" applyFont="1" applyFill="1" applyBorder="1" applyAlignment="1">
      <alignment horizontal="center" vertical="center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13" xfId="51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176" fontId="2" fillId="4" borderId="14" xfId="49" applyNumberFormat="1" applyFont="1" applyFill="1" applyBorder="1" applyAlignment="1">
      <alignment horizontal="right" vertical="center"/>
    </xf>
    <xf numFmtId="176" fontId="2" fillId="4" borderId="15" xfId="49" applyNumberFormat="1" applyFont="1" applyFill="1" applyBorder="1" applyAlignment="1">
      <alignment horizontal="right" vertical="center"/>
    </xf>
    <xf numFmtId="176" fontId="2" fillId="4" borderId="16" xfId="49" applyNumberFormat="1" applyFont="1" applyFill="1" applyBorder="1" applyAlignment="1">
      <alignment horizontal="right" vertical="center"/>
    </xf>
    <xf numFmtId="179" fontId="2" fillId="4" borderId="17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6" fontId="8" fillId="0" borderId="0" xfId="51" applyNumberFormat="1" applyFont="1" applyFill="1" applyAlignment="1">
      <alignment horizontal="left"/>
    </xf>
    <xf numFmtId="9" fontId="0" fillId="0" borderId="0" xfId="0" applyNumberFormat="1">
      <alignment vertical="center"/>
    </xf>
    <xf numFmtId="0" fontId="0" fillId="0" borderId="0" xfId="50" applyFill="1"/>
    <xf numFmtId="0" fontId="0" fillId="0" borderId="0" xfId="0" applyFont="1">
      <alignment vertical="center"/>
    </xf>
    <xf numFmtId="0" fontId="2" fillId="2" borderId="7" xfId="49" applyFont="1" applyFill="1" applyBorder="1" applyAlignment="1">
      <alignment horizontal="left" vertical="center"/>
    </xf>
    <xf numFmtId="0" fontId="2" fillId="2" borderId="10" xfId="49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right" vertical="center" wrapText="1"/>
    </xf>
    <xf numFmtId="179" fontId="2" fillId="6" borderId="19" xfId="1" applyNumberFormat="1" applyFont="1" applyFill="1" applyBorder="1" applyAlignment="1">
      <alignment horizontal="right" vertical="center"/>
    </xf>
    <xf numFmtId="176" fontId="2" fillId="4" borderId="20" xfId="49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10" fillId="0" borderId="0" xfId="51" applyNumberFormat="1" applyFont="1" applyFill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9"/>
  <sheetViews>
    <sheetView tabSelected="1" zoomScale="160" zoomScaleNormal="160" topLeftCell="A6" workbookViewId="0">
      <selection activeCell="D22" sqref="D22"/>
    </sheetView>
  </sheetViews>
  <sheetFormatPr defaultColWidth="8.875" defaultRowHeight="14.25" outlineLevelCol="3"/>
  <cols>
    <col min="1" max="1" width="5.125" style="40" customWidth="1"/>
    <col min="2" max="2" width="39.625" customWidth="1"/>
    <col min="3" max="3" width="35.125" style="40" customWidth="1"/>
    <col min="4" max="4" width="19.375" customWidth="1"/>
  </cols>
  <sheetData>
    <row r="1" ht="37.5" customHeight="1" spans="2:3">
      <c r="B1" s="3" t="s">
        <v>0</v>
      </c>
      <c r="C1" s="3"/>
    </row>
    <row r="2" ht="16.5" spans="2:3">
      <c r="B2" s="5" t="s">
        <v>1</v>
      </c>
      <c r="C2" s="6" t="s">
        <v>2</v>
      </c>
    </row>
    <row r="3" ht="16.5" spans="2:4">
      <c r="B3" s="5" t="s">
        <v>3</v>
      </c>
      <c r="C3" s="6" t="s">
        <v>4</v>
      </c>
      <c r="D3" s="44"/>
    </row>
    <row r="4" s="43" customFormat="1" ht="16.5" customHeight="1" spans="2:3">
      <c r="B4" s="11" t="s">
        <v>5</v>
      </c>
      <c r="C4" s="12" t="s">
        <v>6</v>
      </c>
    </row>
    <row r="5" s="43" customFormat="1" ht="16.5" customHeight="1" spans="2:3">
      <c r="B5" s="11" t="s">
        <v>7</v>
      </c>
      <c r="C5" s="13"/>
    </row>
    <row r="6" s="43" customFormat="1" ht="16.5" customHeight="1" spans="2:3">
      <c r="B6" s="14"/>
      <c r="C6" s="14"/>
    </row>
    <row r="7" s="43" customFormat="1" ht="30.75" customHeight="1" spans="2:3">
      <c r="B7" s="15" t="s">
        <v>8</v>
      </c>
      <c r="C7" s="18" t="s">
        <v>9</v>
      </c>
    </row>
    <row r="8" s="43" customFormat="1" ht="16.5" spans="2:3">
      <c r="B8" s="45" t="s">
        <v>10</v>
      </c>
      <c r="C8" s="46"/>
    </row>
    <row r="9" ht="16.5" spans="2:3">
      <c r="B9" s="47" t="s">
        <v>11</v>
      </c>
      <c r="C9" s="48">
        <f>Video!H17</f>
        <v>73900</v>
      </c>
    </row>
    <row r="10" ht="7" customHeight="1" spans="2:3">
      <c r="B10" s="49"/>
      <c r="C10" s="50"/>
    </row>
    <row r="11" ht="16.5" spans="2:3">
      <c r="B11" s="51" t="s">
        <v>11</v>
      </c>
      <c r="C11" s="52">
        <f>C9</f>
        <v>73900</v>
      </c>
    </row>
    <row r="12" ht="16.5" spans="2:3">
      <c r="B12" s="51" t="s">
        <v>12</v>
      </c>
      <c r="C12" s="52">
        <f>C11*0.06</f>
        <v>4434</v>
      </c>
    </row>
    <row r="13" ht="17.25" spans="2:3">
      <c r="B13" s="53" t="s">
        <v>13</v>
      </c>
      <c r="C13" s="39">
        <f>C11+C12</f>
        <v>78334</v>
      </c>
    </row>
    <row r="14" spans="2:2">
      <c r="B14" s="54" t="s">
        <v>14</v>
      </c>
    </row>
    <row r="16" spans="2:2">
      <c r="B16" s="55"/>
    </row>
    <row r="17" spans="2:2">
      <c r="B17" s="55"/>
    </row>
    <row r="18" spans="2:2">
      <c r="B18" s="55"/>
    </row>
    <row r="19" spans="2:2">
      <c r="B19" s="55"/>
    </row>
  </sheetData>
  <mergeCells count="3">
    <mergeCell ref="B1:C1"/>
    <mergeCell ref="B8:C8"/>
    <mergeCell ref="B10:C10"/>
  </mergeCells>
  <hyperlinks>
    <hyperlink ref="C4" r:id="rId1" display="Winnie.yang@ubs-cn.com"/>
  </hyperlinks>
  <pageMargins left="0.75" right="0.75" top="1" bottom="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K23" sqref="K23"/>
    </sheetView>
  </sheetViews>
  <sheetFormatPr defaultColWidth="8.875" defaultRowHeight="14.25"/>
  <cols>
    <col min="1" max="1" width="6.375" customWidth="1"/>
    <col min="2" max="2" width="28.375" customWidth="1"/>
    <col min="3" max="3" width="31.875" customWidth="1"/>
    <col min="4" max="4" width="11.875" customWidth="1"/>
    <col min="5" max="5" width="9.25" customWidth="1"/>
    <col min="6" max="6" width="10.5" customWidth="1"/>
    <col min="7" max="7" width="11.375" customWidth="1"/>
    <col min="8" max="8" width="17.625" customWidth="1"/>
  </cols>
  <sheetData>
    <row r="1" ht="40.5" spans="2:8">
      <c r="B1" s="3" t="s">
        <v>0</v>
      </c>
      <c r="C1" s="3"/>
      <c r="D1" s="4"/>
      <c r="E1" s="4"/>
      <c r="F1" s="4"/>
      <c r="G1" s="4"/>
      <c r="H1" s="4"/>
    </row>
    <row r="2" ht="16.5" spans="2:8">
      <c r="B2" s="5" t="s">
        <v>1</v>
      </c>
      <c r="C2" s="6" t="s">
        <v>2</v>
      </c>
      <c r="D2" s="7"/>
      <c r="E2" s="8"/>
      <c r="F2" s="8"/>
      <c r="G2" s="9"/>
      <c r="H2" s="9"/>
    </row>
    <row r="3" ht="16.5" spans="2:8">
      <c r="B3" s="5" t="s">
        <v>3</v>
      </c>
      <c r="C3" s="6" t="s">
        <v>4</v>
      </c>
      <c r="D3" s="10"/>
      <c r="E3" s="8"/>
      <c r="F3" s="8"/>
      <c r="G3" s="9"/>
      <c r="H3" s="9"/>
    </row>
    <row r="4" ht="16.5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ht="16.5" spans="2:8">
      <c r="B5" s="11" t="s">
        <v>7</v>
      </c>
      <c r="C5" s="13"/>
      <c r="D5" s="11"/>
      <c r="E5" s="11"/>
      <c r="F5" s="11"/>
      <c r="G5" s="11"/>
      <c r="H5" s="11"/>
    </row>
    <row r="6" ht="17.25" spans="2:8">
      <c r="B6" s="14"/>
      <c r="C6" s="14"/>
      <c r="D6" s="14"/>
      <c r="E6" s="14"/>
      <c r="F6" s="14"/>
      <c r="G6" s="14"/>
      <c r="H6" s="14"/>
    </row>
    <row r="7" ht="60" spans="2:8">
      <c r="B7" s="15" t="s">
        <v>8</v>
      </c>
      <c r="C7" s="16" t="s">
        <v>15</v>
      </c>
      <c r="D7" s="16" t="s">
        <v>16</v>
      </c>
      <c r="E7" s="17" t="s">
        <v>17</v>
      </c>
      <c r="F7" s="17" t="s">
        <v>18</v>
      </c>
      <c r="G7" s="17" t="s">
        <v>19</v>
      </c>
      <c r="H7" s="18" t="s">
        <v>20</v>
      </c>
    </row>
    <row r="8" ht="15.95" customHeight="1" spans="2:8">
      <c r="B8" s="19" t="s">
        <v>21</v>
      </c>
      <c r="C8" s="20"/>
      <c r="D8" s="20"/>
      <c r="E8" s="20"/>
      <c r="F8" s="20"/>
      <c r="G8" s="20"/>
      <c r="H8" s="21"/>
    </row>
    <row r="9" s="1" customFormat="1" ht="33" spans="2:8">
      <c r="B9" s="22" t="s">
        <v>22</v>
      </c>
      <c r="C9" s="23" t="s">
        <v>23</v>
      </c>
      <c r="D9" s="24">
        <v>2024</v>
      </c>
      <c r="E9" s="25">
        <v>4600</v>
      </c>
      <c r="F9" s="26" t="s">
        <v>24</v>
      </c>
      <c r="G9" s="27">
        <v>1</v>
      </c>
      <c r="H9" s="28">
        <f>E9*G9</f>
        <v>4600</v>
      </c>
    </row>
    <row r="10" s="1" customFormat="1" ht="16.5" spans="2:8">
      <c r="B10" s="22" t="s">
        <v>25</v>
      </c>
      <c r="C10" s="23" t="s">
        <v>26</v>
      </c>
      <c r="D10" s="29"/>
      <c r="E10" s="25">
        <v>500</v>
      </c>
      <c r="F10" s="26" t="s">
        <v>27</v>
      </c>
      <c r="G10" s="27">
        <v>100</v>
      </c>
      <c r="H10" s="28">
        <f t="shared" ref="H10:H15" si="0">E10*G10</f>
        <v>50000</v>
      </c>
    </row>
    <row r="11" s="1" customFormat="1" ht="16.5" spans="2:8">
      <c r="B11" s="22" t="s">
        <v>28</v>
      </c>
      <c r="C11" s="23" t="s">
        <v>29</v>
      </c>
      <c r="D11" s="29"/>
      <c r="E11" s="25">
        <v>1700</v>
      </c>
      <c r="F11" s="26" t="s">
        <v>30</v>
      </c>
      <c r="G11" s="27">
        <v>1</v>
      </c>
      <c r="H11" s="28">
        <f t="shared" si="0"/>
        <v>1700</v>
      </c>
    </row>
    <row r="12" ht="16.5" spans="2:8">
      <c r="B12" s="22" t="s">
        <v>31</v>
      </c>
      <c r="C12" s="23" t="s">
        <v>32</v>
      </c>
      <c r="D12" s="29"/>
      <c r="E12" s="25">
        <v>230</v>
      </c>
      <c r="F12" s="26" t="s">
        <v>33</v>
      </c>
      <c r="G12" s="27">
        <v>55</v>
      </c>
      <c r="H12" s="28">
        <f t="shared" si="0"/>
        <v>12650</v>
      </c>
    </row>
    <row r="13" ht="16.5" spans="2:8">
      <c r="B13" s="22" t="s">
        <v>34</v>
      </c>
      <c r="C13" s="23" t="s">
        <v>35</v>
      </c>
      <c r="D13" s="29"/>
      <c r="E13" s="25">
        <v>1500</v>
      </c>
      <c r="F13" s="26" t="s">
        <v>30</v>
      </c>
      <c r="G13" s="27">
        <v>1</v>
      </c>
      <c r="H13" s="28">
        <f t="shared" si="0"/>
        <v>1500</v>
      </c>
    </row>
    <row r="14" s="2" customFormat="1" ht="16.5" spans="2:8">
      <c r="B14" s="22" t="s">
        <v>36</v>
      </c>
      <c r="C14" s="23" t="s">
        <v>37</v>
      </c>
      <c r="D14" s="29"/>
      <c r="E14" s="25">
        <v>750</v>
      </c>
      <c r="F14" s="26" t="s">
        <v>38</v>
      </c>
      <c r="G14" s="27">
        <v>3</v>
      </c>
      <c r="H14" s="28">
        <f t="shared" si="0"/>
        <v>2250</v>
      </c>
    </row>
    <row r="15" customFormat="1" ht="16.5" spans="2:8">
      <c r="B15" s="30" t="s">
        <v>39</v>
      </c>
      <c r="C15" s="23" t="s">
        <v>39</v>
      </c>
      <c r="D15" s="31"/>
      <c r="E15" s="25">
        <v>400</v>
      </c>
      <c r="F15" s="26" t="s">
        <v>38</v>
      </c>
      <c r="G15" s="27">
        <v>3</v>
      </c>
      <c r="H15" s="28">
        <f t="shared" si="0"/>
        <v>1200</v>
      </c>
    </row>
    <row r="16" customFormat="1" ht="16.5" spans="2:8">
      <c r="B16" s="32" t="s">
        <v>40</v>
      </c>
      <c r="C16" s="33"/>
      <c r="D16" s="33"/>
      <c r="E16" s="33"/>
      <c r="F16" s="33"/>
      <c r="G16" s="34"/>
      <c r="H16" s="35">
        <f>SUM(H9:H15)</f>
        <v>73900</v>
      </c>
    </row>
    <row r="17" ht="17.25" spans="2:10">
      <c r="B17" s="36" t="s">
        <v>11</v>
      </c>
      <c r="C17" s="37"/>
      <c r="D17" s="37"/>
      <c r="E17" s="37"/>
      <c r="F17" s="37"/>
      <c r="G17" s="38"/>
      <c r="H17" s="39">
        <f>H16</f>
        <v>73900</v>
      </c>
      <c r="J17" s="42"/>
    </row>
    <row r="19" spans="1:3">
      <c r="A19" s="40"/>
      <c r="B19" s="41"/>
      <c r="C19" s="40"/>
    </row>
  </sheetData>
  <mergeCells count="5">
    <mergeCell ref="B1:C1"/>
    <mergeCell ref="B8:H8"/>
    <mergeCell ref="B16:G16"/>
    <mergeCell ref="B17:G17"/>
    <mergeCell ref="D9:D15"/>
  </mergeCells>
  <hyperlinks>
    <hyperlink ref="C4" r:id="rId1" display="Winnie.yang@ubs-cn.com"/>
  </hyperlinks>
  <pageMargins left="0.7" right="0.7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Video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2016-06-29T09:42:00Z</dcterms:created>
  <cp:lastPrinted>2021-01-08T06:16:00Z</cp:lastPrinted>
  <dcterms:modified xsi:type="dcterms:W3CDTF">2024-09-24T03:21:10Z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AC9E70EB1EA648318DE482634AD398EB_13</vt:lpwstr>
  </property>
</Properties>
</file>