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.liu\Desktop\2024AZ康可期物料设计项目\1. 报价\"/>
    </mc:Choice>
  </mc:AlternateContent>
  <bookViews>
    <workbookView xWindow="0" yWindow="0" windowWidth="23040" windowHeight="9570"/>
  </bookViews>
  <sheets>
    <sheet name="Summary" sheetId="9" r:id="rId1"/>
    <sheet name="creative" sheetId="11" r:id="rId2"/>
    <sheet name="Medical" sheetId="13" r:id="rId3"/>
    <sheet name="Staffing Fee" sheetId="7" r:id="rId4"/>
  </sheets>
  <calcPr calcId="152511"/>
</workbook>
</file>

<file path=xl/calcChain.xml><?xml version="1.0" encoding="utf-8"?>
<calcChain xmlns="http://schemas.openxmlformats.org/spreadsheetml/2006/main">
  <c r="C15" i="9" l="1"/>
  <c r="H14" i="13"/>
  <c r="H14" i="11"/>
  <c r="H11" i="7"/>
  <c r="H13" i="13" l="1"/>
  <c r="H10" i="7"/>
  <c r="C11" i="9"/>
  <c r="H9" i="13"/>
  <c r="H12" i="13"/>
  <c r="H13" i="11"/>
  <c r="H12" i="11"/>
  <c r="H10" i="13"/>
  <c r="H11" i="13"/>
  <c r="H9" i="7" l="1"/>
  <c r="H12" i="7" s="1"/>
  <c r="H9" i="11"/>
  <c r="H10" i="11" s="1"/>
  <c r="C13" i="9" l="1"/>
  <c r="C9" i="9"/>
  <c r="C16" i="9" l="1"/>
  <c r="C17" i="9" s="1"/>
  <c r="C20" i="9"/>
</calcChain>
</file>

<file path=xl/sharedStrings.xml><?xml version="1.0" encoding="utf-8"?>
<sst xmlns="http://schemas.openxmlformats.org/spreadsheetml/2006/main" count="104" uniqueCount="51">
  <si>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</si>
  <si>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</si>
  <si>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</si>
  <si>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</si>
  <si>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</si>
  <si>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</si>
  <si>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</si>
  <si>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</si>
  <si>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</si>
  <si>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</si>
  <si>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</si>
  <si>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</si>
  <si>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</si>
  <si>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</si>
  <si>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</si>
  <si>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</si>
  <si>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</si>
  <si>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</si>
  <si>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</si>
  <si>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Total：</t>
  </si>
  <si>
    <t>张</t>
  </si>
  <si>
    <t>Sub-total：</t>
  </si>
  <si>
    <t>项目管理/人员管理 
Service Fee/Staffing Fee</t>
  </si>
  <si>
    <t>小时</t>
  </si>
  <si>
    <t>queen.liu@ubs-cn.com</t>
    <phoneticPr fontId="14" type="noConversion"/>
  </si>
  <si>
    <t>2024.3.18</t>
    <phoneticPr fontId="14" type="noConversion"/>
  </si>
  <si>
    <t>1.康可期A4单页双面设计</t>
    <phoneticPr fontId="14" type="noConversion"/>
  </si>
  <si>
    <t>DA内页、手册内页或单页排版 (new work)</t>
    <phoneticPr fontId="14" type="noConversion"/>
  </si>
  <si>
    <t>包括设计、排版、完稿，单页尺寸A4</t>
    <phoneticPr fontId="14" type="noConversion"/>
  </si>
  <si>
    <t>I. Creative</t>
    <phoneticPr fontId="14" type="noConversion"/>
  </si>
  <si>
    <t>II. Staffing Fee</t>
    <phoneticPr fontId="14" type="noConversion"/>
  </si>
  <si>
    <t>主题词检索(new work)</t>
  </si>
  <si>
    <t>根据主题词对相关文献进行检索、阅读、汇总</t>
    <phoneticPr fontId="14" type="noConversion"/>
  </si>
  <si>
    <t>个</t>
    <phoneticPr fontId="14" type="noConversion"/>
  </si>
  <si>
    <t>中文原文下载</t>
    <phoneticPr fontId="14" type="noConversion"/>
  </si>
  <si>
    <t>英文原文下载</t>
    <phoneticPr fontId="14" type="noConversion"/>
  </si>
  <si>
    <t>篇</t>
    <phoneticPr fontId="14" type="noConversion"/>
  </si>
  <si>
    <t>按照实际篇数结算</t>
    <phoneticPr fontId="14" type="noConversion"/>
  </si>
  <si>
    <t>2.康可期折页设计</t>
    <phoneticPr fontId="14" type="noConversion"/>
  </si>
  <si>
    <t>张</t>
    <phoneticPr fontId="14" type="noConversion"/>
  </si>
  <si>
    <t>1.康可期折页内容翻译及文献整理下载</t>
    <phoneticPr fontId="14" type="noConversion"/>
  </si>
  <si>
    <t>医学Slides英译中(new work)</t>
    <phoneticPr fontId="14" type="noConversion"/>
  </si>
  <si>
    <t>包括翻译、校对、润色，按页计算</t>
    <phoneticPr fontId="14" type="noConversion"/>
  </si>
  <si>
    <t>页</t>
    <phoneticPr fontId="14" type="noConversion"/>
  </si>
  <si>
    <t>II. Medical</t>
    <phoneticPr fontId="14" type="noConversion"/>
  </si>
  <si>
    <t>小时</t>
    <phoneticPr fontId="14" type="noConversion"/>
  </si>
  <si>
    <t>2024AZ康可期物料设计项目</t>
    <phoneticPr fontId="14" type="noConversion"/>
  </si>
  <si>
    <t>Artist(Graphic)</t>
    <phoneticPr fontId="14" type="noConversion"/>
  </si>
  <si>
    <t>Medical Manager</t>
    <phoneticPr fontId="14" type="noConversion"/>
  </si>
  <si>
    <t>Account Manager</t>
    <phoneticPr fontId="14" type="noConversion"/>
  </si>
  <si>
    <t>小时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</si>
</sst>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 "/>
    <numFmt numFmtId="177" formatCode="0_);[Red]\(0\)"/>
    <numFmt numFmtId="178" formatCode="\¥#,##0.00_);[Red]\(\¥#,##0.00\)"/>
    <numFmt numFmtId="179" formatCode="\¥#,##0.00;[Red]\¥#,##0.00"/>
  </numFmts>
  <fonts count="15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2" fillId="0" borderId="0"/>
  </cellStyleXfs>
  <cellXfs count="75">
    <xf numFmtId="0" fontId="0" fillId="0" borderId="0" xfId="0">
      <alignment vertical="center"/>
    </xf>
    <xf numFmtId="0" fontId="13" fillId="0" borderId="0" xfId="6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7" applyFont="1" applyAlignment="1">
      <alignment vertical="center"/>
    </xf>
    <xf numFmtId="0" fontId="2" fillId="0" borderId="0" xfId="7" applyFont="1">
      <alignment vertical="center"/>
    </xf>
    <xf numFmtId="177" fontId="3" fillId="0" borderId="0" xfId="7" applyNumberFormat="1" applyFont="1" applyFill="1" applyAlignment="1">
      <alignment horizontal="left"/>
    </xf>
    <xf numFmtId="0" fontId="3" fillId="0" borderId="0" xfId="5" applyFont="1" applyAlignment="1">
      <alignment vertical="center" wrapText="1"/>
    </xf>
    <xf numFmtId="177" fontId="3" fillId="0" borderId="0" xfId="7" applyNumberFormat="1" applyFont="1" applyAlignment="1">
      <alignment horizontal="center"/>
    </xf>
    <xf numFmtId="177" fontId="3" fillId="0" borderId="0" xfId="7" applyNumberFormat="1" applyFont="1" applyFill="1" applyAlignment="1">
      <alignment horizontal="center"/>
    </xf>
    <xf numFmtId="0" fontId="3" fillId="0" borderId="0" xfId="5" applyFont="1" applyAlignment="1">
      <alignment wrapText="1"/>
    </xf>
    <xf numFmtId="0" fontId="2" fillId="0" borderId="0" xfId="5" applyFont="1" applyFill="1" applyBorder="1" applyAlignment="1">
      <alignment vertical="center"/>
    </xf>
    <xf numFmtId="0" fontId="4" fillId="0" borderId="0" xfId="3" applyFill="1" applyBorder="1" applyAlignment="1">
      <alignment horizontal="left" vertical="center"/>
    </xf>
    <xf numFmtId="0" fontId="2" fillId="0" borderId="0" xfId="5" applyFont="1" applyFill="1" applyBorder="1" applyAlignment="1">
      <alignment horizontal="left" vertical="center"/>
    </xf>
    <xf numFmtId="0" fontId="2" fillId="0" borderId="0" xfId="5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40" fontId="7" fillId="0" borderId="8" xfId="8" applyNumberFormat="1" applyFont="1" applyFill="1" applyBorder="1" applyAlignment="1">
      <alignment horizontal="center" vertical="center"/>
    </xf>
    <xf numFmtId="9" fontId="6" fillId="0" borderId="8" xfId="8" applyNumberFormat="1" applyFont="1" applyFill="1" applyBorder="1" applyAlignment="1">
      <alignment horizontal="center" vertical="center"/>
    </xf>
    <xf numFmtId="176" fontId="6" fillId="0" borderId="8" xfId="8" applyNumberFormat="1" applyFont="1" applyFill="1" applyBorder="1" applyAlignment="1">
      <alignment horizontal="center" vertical="center"/>
    </xf>
    <xf numFmtId="37" fontId="7" fillId="0" borderId="9" xfId="2" applyNumberFormat="1" applyFont="1" applyFill="1" applyBorder="1" applyAlignment="1">
      <alignment horizontal="center" vertical="center"/>
    </xf>
    <xf numFmtId="177" fontId="2" fillId="3" borderId="10" xfId="5" applyNumberFormat="1" applyFont="1" applyFill="1" applyBorder="1" applyAlignment="1">
      <alignment horizontal="right" vertical="center"/>
    </xf>
    <xf numFmtId="178" fontId="2" fillId="3" borderId="12" xfId="5" applyNumberFormat="1" applyFont="1" applyFill="1" applyBorder="1" applyAlignment="1">
      <alignment horizontal="right" vertical="center"/>
    </xf>
    <xf numFmtId="177" fontId="2" fillId="0" borderId="0" xfId="7" applyNumberFormat="1" applyFont="1" applyFill="1" applyAlignment="1"/>
    <xf numFmtId="177" fontId="2" fillId="0" borderId="0" xfId="7" applyNumberFormat="1" applyFont="1" applyFill="1" applyAlignment="1">
      <alignment wrapText="1"/>
    </xf>
    <xf numFmtId="0" fontId="2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/>
    </xf>
    <xf numFmtId="0" fontId="8" fillId="0" borderId="0" xfId="7" applyFont="1" applyFill="1" applyAlignment="1">
      <alignment horizontal="left" vertical="center" wrapText="1"/>
    </xf>
    <xf numFmtId="0" fontId="8" fillId="0" borderId="0" xfId="7" applyFont="1" applyFill="1" applyAlignment="1">
      <alignment horizontal="left" vertical="center"/>
    </xf>
    <xf numFmtId="177" fontId="8" fillId="0" borderId="0" xfId="7" applyNumberFormat="1" applyFont="1" applyFill="1" applyAlignment="1">
      <alignment horizontal="left" wrapText="1"/>
    </xf>
    <xf numFmtId="0" fontId="9" fillId="0" borderId="7" xfId="0" applyFont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179" fontId="2" fillId="0" borderId="9" xfId="2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9" xfId="2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8" fontId="2" fillId="5" borderId="15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4" applyNumberFormat="1" applyFont="1" applyFill="1" applyAlignment="1">
      <alignment vertical="center"/>
    </xf>
    <xf numFmtId="0" fontId="13" fillId="0" borderId="0" xfId="0" applyFont="1" applyFill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6" fillId="0" borderId="16" xfId="0" applyFont="1" applyBorder="1" applyAlignment="1">
      <alignment horizontal="left" vertical="center"/>
    </xf>
    <xf numFmtId="40" fontId="7" fillId="0" borderId="16" xfId="8" applyNumberFormat="1" applyFont="1" applyFill="1" applyBorder="1" applyAlignment="1">
      <alignment horizontal="center" vertical="center"/>
    </xf>
    <xf numFmtId="9" fontId="6" fillId="0" borderId="16" xfId="8" applyNumberFormat="1" applyFont="1" applyFill="1" applyBorder="1" applyAlignment="1">
      <alignment horizontal="center" vertical="center"/>
    </xf>
    <xf numFmtId="176" fontId="6" fillId="0" borderId="16" xfId="8" applyNumberFormat="1" applyFont="1" applyFill="1" applyBorder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2" fillId="2" borderId="7" xfId="5" applyFont="1" applyFill="1" applyBorder="1" applyAlignment="1">
      <alignment horizontal="left" vertical="center"/>
    </xf>
    <xf numFmtId="0" fontId="2" fillId="2" borderId="9" xfId="5" applyFont="1" applyFill="1" applyBorder="1" applyAlignment="1">
      <alignment horizontal="left" vertical="center"/>
    </xf>
    <xf numFmtId="0" fontId="2" fillId="2" borderId="4" xfId="5" applyFont="1" applyFill="1" applyBorder="1" applyAlignment="1">
      <alignment horizontal="left" vertical="center"/>
    </xf>
    <xf numFmtId="0" fontId="2" fillId="2" borderId="6" xfId="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7" fontId="2" fillId="3" borderId="10" xfId="5" applyNumberFormat="1" applyFont="1" applyFill="1" applyBorder="1" applyAlignment="1">
      <alignment horizontal="right" vertical="center"/>
    </xf>
    <xf numFmtId="177" fontId="2" fillId="3" borderId="11" xfId="5" applyNumberFormat="1" applyFont="1" applyFill="1" applyBorder="1" applyAlignment="1">
      <alignment horizontal="right" vertical="center"/>
    </xf>
    <xf numFmtId="0" fontId="5" fillId="2" borderId="4" xfId="5" applyFont="1" applyFill="1" applyBorder="1" applyAlignment="1">
      <alignment horizontal="left" vertical="center"/>
    </xf>
    <xf numFmtId="0" fontId="5" fillId="2" borderId="5" xfId="5" applyFont="1" applyFill="1" applyBorder="1" applyAlignment="1">
      <alignment horizontal="left" vertical="center"/>
    </xf>
    <xf numFmtId="0" fontId="5" fillId="2" borderId="6" xfId="5" applyFont="1" applyFill="1" applyBorder="1" applyAlignment="1">
      <alignment horizontal="left" vertical="center"/>
    </xf>
    <xf numFmtId="0" fontId="2" fillId="0" borderId="4" xfId="7" applyFont="1" applyBorder="1" applyAlignment="1">
      <alignment horizontal="right" vertical="center" wrapText="1"/>
    </xf>
    <xf numFmtId="0" fontId="2" fillId="0" borderId="5" xfId="7" applyFont="1" applyBorder="1" applyAlignment="1">
      <alignment horizontal="right" vertical="center" wrapText="1"/>
    </xf>
    <xf numFmtId="0" fontId="2" fillId="0" borderId="13" xfId="7" applyFont="1" applyBorder="1" applyAlignment="1">
      <alignment horizontal="right" vertical="center" wrapText="1"/>
    </xf>
    <xf numFmtId="0" fontId="5" fillId="2" borderId="7" xfId="5" applyFont="1" applyFill="1" applyBorder="1" applyAlignment="1">
      <alignment horizontal="left" vertical="center"/>
    </xf>
    <xf numFmtId="0" fontId="5" fillId="2" borderId="8" xfId="5" applyFont="1" applyFill="1" applyBorder="1" applyAlignment="1">
      <alignment horizontal="left" vertical="center"/>
    </xf>
    <xf numFmtId="0" fontId="5" fillId="2" borderId="9" xfId="5" applyFont="1" applyFill="1" applyBorder="1" applyAlignment="1">
      <alignment horizontal="left" vertical="center"/>
    </xf>
    <xf numFmtId="0" fontId="2" fillId="0" borderId="7" xfId="7" applyFont="1" applyBorder="1" applyAlignment="1">
      <alignment horizontal="right" vertical="center" wrapText="1"/>
    </xf>
    <xf numFmtId="0" fontId="2" fillId="0" borderId="8" xfId="7" applyFont="1" applyBorder="1" applyAlignment="1">
      <alignment horizontal="right" vertical="center" wrapText="1"/>
    </xf>
    <xf numFmtId="0" fontId="2" fillId="2" borderId="4" xfId="5" applyFont="1" applyFill="1" applyBorder="1" applyAlignment="1">
      <alignment horizontal="left" vertical="center" wrapText="1"/>
    </xf>
    <xf numFmtId="0" fontId="2" fillId="2" borderId="5" xfId="5" applyFont="1" applyFill="1" applyBorder="1" applyAlignment="1">
      <alignment horizontal="left" vertical="center"/>
    </xf>
  </cellXfs>
  <cellStyles count="10">
    <cellStyle name="百分比" xfId="4" builtinId="5"/>
    <cellStyle name="常规" xfId="0" builtinId="0"/>
    <cellStyle name="常规 2" xfId="7"/>
    <cellStyle name="常规 2 2 2 2" xfId="1"/>
    <cellStyle name="常规_flash" xfId="6"/>
    <cellStyle name="常规_quotation GW" xfId="8"/>
    <cellStyle name="常规_长城会短信相关活动报价1016" xfId="5"/>
    <cellStyle name="超链接" xfId="3" builtinId="8"/>
    <cellStyle name="千位分隔" xfId="2" builtinId="3"/>
    <cellStyle name="样式 1" xfId="9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queen.liu@ubs-cn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115" zoomScaleNormal="115" workbookViewId="0">
      <selection activeCell="H1" sqref="H1"/>
    </sheetView>
  </sheetViews>
  <sheetFormatPr defaultColWidth="8.875" defaultRowHeight="14.25" x14ac:dyDescent="0.15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spans="2:4" ht="37.5" customHeight="1" x14ac:dyDescent="0.15">
      <c r="B1" s="53" t="s">
        <v>0</v>
      </c>
      <c r="C1" s="53"/>
    </row>
    <row r="2" spans="2:4" ht="16.5" x14ac:dyDescent="0.35">
      <c r="B2" s="5" t="s">
        <v>1</v>
      </c>
      <c r="C2" s="6" t="s">
        <v>2</v>
      </c>
    </row>
    <row r="3" spans="2:4" ht="16.5" x14ac:dyDescent="0.35">
      <c r="B3" s="5" t="s">
        <v>3</v>
      </c>
      <c r="C3" s="6" t="s">
        <v>46</v>
      </c>
      <c r="D3" s="38"/>
    </row>
    <row r="4" spans="2:4" s="1" customFormat="1" ht="16.5" customHeight="1" x14ac:dyDescent="0.15">
      <c r="B4" s="11" t="s">
        <v>4</v>
      </c>
      <c r="C4" s="12" t="s">
        <v>24</v>
      </c>
    </row>
    <row r="5" spans="2:4" s="1" customFormat="1" ht="16.5" customHeight="1" x14ac:dyDescent="0.15">
      <c r="B5" s="11" t="s">
        <v>5</v>
      </c>
      <c r="C5" s="13" t="s">
        <v>25</v>
      </c>
    </row>
    <row r="6" spans="2:4" s="1" customFormat="1" ht="16.5" customHeight="1" x14ac:dyDescent="0.15">
      <c r="B6" s="14"/>
      <c r="C6" s="14"/>
    </row>
    <row r="7" spans="2:4" s="1" customFormat="1" ht="30.75" customHeight="1" x14ac:dyDescent="0.15">
      <c r="B7" s="15" t="s">
        <v>6</v>
      </c>
      <c r="C7" s="18" t="s">
        <v>7</v>
      </c>
    </row>
    <row r="8" spans="2:4" s="1" customFormat="1" ht="16.5" x14ac:dyDescent="0.15">
      <c r="B8" s="54" t="s">
        <v>29</v>
      </c>
      <c r="C8" s="55"/>
    </row>
    <row r="9" spans="2:4" ht="16.5" x14ac:dyDescent="0.15">
      <c r="B9" s="39" t="s">
        <v>8</v>
      </c>
      <c r="C9" s="40">
        <f>creative!H14</f>
        <v>5040</v>
      </c>
    </row>
    <row r="10" spans="2:4" ht="16.5" x14ac:dyDescent="0.15">
      <c r="B10" s="54" t="s">
        <v>44</v>
      </c>
      <c r="C10" s="55"/>
    </row>
    <row r="11" spans="2:4" ht="16.5" x14ac:dyDescent="0.15">
      <c r="B11" s="39" t="s">
        <v>8</v>
      </c>
      <c r="C11" s="40">
        <f>Medical!H14</f>
        <v>335</v>
      </c>
    </row>
    <row r="12" spans="2:4" s="1" customFormat="1" ht="16.5" x14ac:dyDescent="0.15">
      <c r="B12" s="56" t="s">
        <v>30</v>
      </c>
      <c r="C12" s="57"/>
    </row>
    <row r="13" spans="2:4" ht="16.5" x14ac:dyDescent="0.15">
      <c r="B13" s="39" t="s">
        <v>8</v>
      </c>
      <c r="C13" s="36">
        <f>'Staffing Fee'!H12</f>
        <v>830</v>
      </c>
    </row>
    <row r="14" spans="2:4" ht="3.75" customHeight="1" x14ac:dyDescent="0.15">
      <c r="B14" s="58"/>
      <c r="C14" s="59"/>
    </row>
    <row r="15" spans="2:4" ht="16.5" x14ac:dyDescent="0.15">
      <c r="B15" s="41" t="s">
        <v>8</v>
      </c>
      <c r="C15" s="42">
        <f>C9+C13+C11</f>
        <v>6205</v>
      </c>
    </row>
    <row r="16" spans="2:4" ht="16.5" x14ac:dyDescent="0.15">
      <c r="B16" s="41" t="s">
        <v>9</v>
      </c>
      <c r="C16" s="42">
        <f>C15*0.06</f>
        <v>372.3</v>
      </c>
    </row>
    <row r="17" spans="2:3" ht="16.5" x14ac:dyDescent="0.15">
      <c r="B17" s="25" t="s">
        <v>10</v>
      </c>
      <c r="C17" s="26">
        <f>C15+C16</f>
        <v>6577.3</v>
      </c>
    </row>
    <row r="18" spans="2:3" x14ac:dyDescent="0.15">
      <c r="B18" s="43" t="s">
        <v>11</v>
      </c>
    </row>
    <row r="20" spans="2:3" x14ac:dyDescent="0.15">
      <c r="B20" s="44" t="s">
        <v>12</v>
      </c>
      <c r="C20" s="45">
        <f>C13/C15</f>
        <v>0.13376309427880742</v>
      </c>
    </row>
    <row r="22" spans="2:3" ht="16.5" x14ac:dyDescent="0.35">
      <c r="B22" s="27"/>
    </row>
    <row r="23" spans="2:3" x14ac:dyDescent="0.2">
      <c r="B23" s="30"/>
      <c r="C23" s="46"/>
    </row>
    <row r="24" spans="2:3" x14ac:dyDescent="0.2">
      <c r="B24" s="30"/>
    </row>
    <row r="25" spans="2:3" x14ac:dyDescent="0.2">
      <c r="B25" s="30"/>
    </row>
    <row r="26" spans="2:3" x14ac:dyDescent="0.2">
      <c r="B26" s="30"/>
    </row>
    <row r="27" spans="2:3" x14ac:dyDescent="0.2">
      <c r="B27" s="30"/>
    </row>
  </sheetData>
  <mergeCells count="5">
    <mergeCell ref="B1:C1"/>
    <mergeCell ref="B8:C8"/>
    <mergeCell ref="B12:C12"/>
    <mergeCell ref="B14:C14"/>
    <mergeCell ref="B10:C10"/>
  </mergeCells>
  <phoneticPr fontId="14" type="noConversion"/>
  <hyperlinks>
    <hyperlink ref="C4" r:id="rId1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Normal="100" workbookViewId="0">
      <selection activeCell="H15" sqref="H15"/>
    </sheetView>
  </sheetViews>
  <sheetFormatPr defaultColWidth="8.875" defaultRowHeight="14.25" x14ac:dyDescent="0.15"/>
  <cols>
    <col min="1" max="1" width="3" customWidth="1"/>
    <col min="2" max="2" width="33" customWidth="1"/>
    <col min="3" max="3" width="31.875" customWidth="1"/>
    <col min="4" max="4" width="11.875" customWidth="1"/>
    <col min="5" max="5" width="10.25" customWidth="1"/>
    <col min="6" max="6" width="10.375" customWidth="1"/>
    <col min="7" max="7" width="11.375" customWidth="1"/>
    <col min="8" max="8" width="30" customWidth="1"/>
  </cols>
  <sheetData>
    <row r="1" spans="2:8" ht="40.5" x14ac:dyDescent="0.15">
      <c r="B1" s="53" t="s">
        <v>0</v>
      </c>
      <c r="C1" s="53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46</v>
      </c>
      <c r="D3" s="10"/>
      <c r="E3" s="8"/>
      <c r="F3" s="8"/>
      <c r="G3" s="9"/>
      <c r="H3" s="9"/>
    </row>
    <row r="4" spans="2:8" ht="16.5" x14ac:dyDescent="0.15">
      <c r="B4" s="11" t="s">
        <v>4</v>
      </c>
      <c r="C4" s="12" t="s">
        <v>24</v>
      </c>
      <c r="D4" s="11"/>
      <c r="E4" s="11"/>
      <c r="F4" s="11"/>
      <c r="G4" s="11"/>
      <c r="H4" s="11"/>
    </row>
    <row r="5" spans="2:8" ht="16.5" x14ac:dyDescent="0.15">
      <c r="B5" s="11" t="s">
        <v>5</v>
      </c>
      <c r="C5" s="13" t="s">
        <v>25</v>
      </c>
      <c r="D5" s="11"/>
      <c r="E5" s="11"/>
      <c r="F5" s="11"/>
      <c r="G5" s="11"/>
      <c r="H5" s="11"/>
    </row>
    <row r="6" spans="2:8" ht="16.5" x14ac:dyDescent="0.15">
      <c r="B6" s="14"/>
      <c r="C6" s="14"/>
      <c r="D6" s="14"/>
      <c r="E6" s="14"/>
      <c r="F6" s="14"/>
      <c r="G6" s="14"/>
      <c r="H6" s="14"/>
    </row>
    <row r="7" spans="2:8" ht="60" x14ac:dyDescent="0.15">
      <c r="B7" s="15" t="s">
        <v>6</v>
      </c>
      <c r="C7" s="16" t="s">
        <v>13</v>
      </c>
      <c r="D7" s="16" t="s">
        <v>14</v>
      </c>
      <c r="E7" s="17" t="s">
        <v>15</v>
      </c>
      <c r="F7" s="17" t="s">
        <v>16</v>
      </c>
      <c r="G7" s="17" t="s">
        <v>17</v>
      </c>
      <c r="H7" s="18" t="s">
        <v>18</v>
      </c>
    </row>
    <row r="8" spans="2:8" ht="15" x14ac:dyDescent="0.15">
      <c r="B8" s="62" t="s">
        <v>26</v>
      </c>
      <c r="C8" s="63"/>
      <c r="D8" s="63"/>
      <c r="E8" s="63"/>
      <c r="F8" s="63"/>
      <c r="G8" s="63"/>
      <c r="H8" s="64"/>
    </row>
    <row r="9" spans="2:8" x14ac:dyDescent="0.15">
      <c r="B9" s="34" t="s">
        <v>27</v>
      </c>
      <c r="C9" s="34" t="s">
        <v>28</v>
      </c>
      <c r="D9" s="35">
        <v>2021</v>
      </c>
      <c r="E9" s="21">
        <v>630</v>
      </c>
      <c r="F9" s="22" t="s">
        <v>20</v>
      </c>
      <c r="G9" s="23">
        <v>2</v>
      </c>
      <c r="H9" s="24">
        <f>E9*G9</f>
        <v>1260</v>
      </c>
    </row>
    <row r="10" spans="2:8" ht="16.5" x14ac:dyDescent="0.15">
      <c r="B10" s="65" t="s">
        <v>21</v>
      </c>
      <c r="C10" s="66"/>
      <c r="D10" s="66"/>
      <c r="E10" s="66"/>
      <c r="F10" s="66"/>
      <c r="G10" s="67"/>
      <c r="H10" s="36">
        <f>H9</f>
        <v>1260</v>
      </c>
    </row>
    <row r="11" spans="2:8" ht="15" x14ac:dyDescent="0.15">
      <c r="B11" s="62" t="s">
        <v>38</v>
      </c>
      <c r="C11" s="63"/>
      <c r="D11" s="63"/>
      <c r="E11" s="63"/>
      <c r="F11" s="63"/>
      <c r="G11" s="63"/>
      <c r="H11" s="64"/>
    </row>
    <row r="12" spans="2:8" x14ac:dyDescent="0.15">
      <c r="B12" s="34" t="s">
        <v>27</v>
      </c>
      <c r="C12" s="37" t="s">
        <v>28</v>
      </c>
      <c r="D12" s="35">
        <v>2021</v>
      </c>
      <c r="E12" s="21">
        <v>630</v>
      </c>
      <c r="F12" s="22" t="s">
        <v>39</v>
      </c>
      <c r="G12" s="23">
        <v>6</v>
      </c>
      <c r="H12" s="24">
        <f>E12*G12</f>
        <v>3780</v>
      </c>
    </row>
    <row r="13" spans="2:8" ht="16.5" x14ac:dyDescent="0.15">
      <c r="B13" s="65" t="s">
        <v>21</v>
      </c>
      <c r="C13" s="66"/>
      <c r="D13" s="66"/>
      <c r="E13" s="66"/>
      <c r="F13" s="66"/>
      <c r="G13" s="67"/>
      <c r="H13" s="36">
        <f>H12</f>
        <v>3780</v>
      </c>
    </row>
    <row r="14" spans="2:8" ht="17.25" thickBot="1" x14ac:dyDescent="0.2">
      <c r="B14" s="60" t="s">
        <v>19</v>
      </c>
      <c r="C14" s="61"/>
      <c r="D14" s="61"/>
      <c r="E14" s="61"/>
      <c r="F14" s="61"/>
      <c r="G14" s="61"/>
      <c r="H14" s="26">
        <f>H10+H13</f>
        <v>5040</v>
      </c>
    </row>
  </sheetData>
  <mergeCells count="6">
    <mergeCell ref="B14:G14"/>
    <mergeCell ref="B1:C1"/>
    <mergeCell ref="B8:H8"/>
    <mergeCell ref="B10:G10"/>
    <mergeCell ref="B11:H11"/>
    <mergeCell ref="B13:G13"/>
  </mergeCells>
  <phoneticPr fontId="14" type="noConversion"/>
  <hyperlinks>
    <hyperlink ref="C4" r:id="rId1"/>
  </hyperlinks>
  <pageMargins left="0.7" right="0.7" top="0.75" bottom="0.75" header="0.3" footer="0.3"/>
  <pageSetup paperSize="9" scale="5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Normal="100" workbookViewId="0">
      <selection activeCell="C10" sqref="C10"/>
    </sheetView>
  </sheetViews>
  <sheetFormatPr defaultRowHeight="14.25" x14ac:dyDescent="0.15"/>
  <cols>
    <col min="1" max="1" width="4.75" customWidth="1"/>
    <col min="2" max="2" width="32" customWidth="1"/>
    <col min="3" max="3" width="34.5" customWidth="1"/>
    <col min="8" max="8" width="10.5" customWidth="1"/>
  </cols>
  <sheetData>
    <row r="1" spans="2:8" ht="40.5" x14ac:dyDescent="0.15">
      <c r="B1" s="53" t="s">
        <v>0</v>
      </c>
      <c r="C1" s="53"/>
    </row>
    <row r="2" spans="2:8" ht="16.5" x14ac:dyDescent="0.35">
      <c r="B2" s="5" t="s">
        <v>1</v>
      </c>
      <c r="C2" s="6" t="s">
        <v>2</v>
      </c>
    </row>
    <row r="3" spans="2:8" ht="16.5" x14ac:dyDescent="0.35">
      <c r="B3" s="5" t="s">
        <v>3</v>
      </c>
      <c r="C3" s="6" t="s">
        <v>46</v>
      </c>
    </row>
    <row r="4" spans="2:8" ht="16.5" x14ac:dyDescent="0.15">
      <c r="B4" s="11" t="s">
        <v>4</v>
      </c>
      <c r="C4" s="12" t="s">
        <v>24</v>
      </c>
    </row>
    <row r="5" spans="2:8" ht="16.5" x14ac:dyDescent="0.15">
      <c r="B5" s="11" t="s">
        <v>5</v>
      </c>
      <c r="C5" s="13" t="s">
        <v>25</v>
      </c>
    </row>
    <row r="6" spans="2:8" ht="15" thickBot="1" x14ac:dyDescent="0.2"/>
    <row r="7" spans="2:8" ht="75" x14ac:dyDescent="0.15">
      <c r="B7" s="15" t="s">
        <v>6</v>
      </c>
      <c r="C7" s="16" t="s">
        <v>13</v>
      </c>
      <c r="D7" s="16" t="s">
        <v>14</v>
      </c>
      <c r="E7" s="17" t="s">
        <v>15</v>
      </c>
      <c r="F7" s="17" t="s">
        <v>16</v>
      </c>
      <c r="G7" s="17" t="s">
        <v>17</v>
      </c>
      <c r="H7" s="18" t="s">
        <v>18</v>
      </c>
    </row>
    <row r="8" spans="2:8" ht="15" x14ac:dyDescent="0.15">
      <c r="B8" s="68" t="s">
        <v>40</v>
      </c>
      <c r="C8" s="69"/>
      <c r="D8" s="69"/>
      <c r="E8" s="69"/>
      <c r="F8" s="69"/>
      <c r="G8" s="69"/>
      <c r="H8" s="70"/>
    </row>
    <row r="9" spans="2:8" x14ac:dyDescent="0.15">
      <c r="B9" s="34" t="s">
        <v>31</v>
      </c>
      <c r="C9" s="37" t="s">
        <v>32</v>
      </c>
      <c r="D9" s="47">
        <v>2021</v>
      </c>
      <c r="E9" s="21">
        <v>20</v>
      </c>
      <c r="F9" s="22" t="s">
        <v>33</v>
      </c>
      <c r="G9" s="23">
        <v>10</v>
      </c>
      <c r="H9" s="24">
        <f>E9*G9</f>
        <v>200</v>
      </c>
    </row>
    <row r="10" spans="2:8" x14ac:dyDescent="0.15">
      <c r="B10" s="34" t="s">
        <v>34</v>
      </c>
      <c r="C10" s="37" t="s">
        <v>37</v>
      </c>
      <c r="D10" s="47">
        <v>2021</v>
      </c>
      <c r="E10" s="21">
        <v>7</v>
      </c>
      <c r="F10" s="22" t="s">
        <v>36</v>
      </c>
      <c r="G10" s="23">
        <v>5</v>
      </c>
      <c r="H10" s="24">
        <f t="shared" ref="H10:H12" si="0">E10*G10</f>
        <v>35</v>
      </c>
    </row>
    <row r="11" spans="2:8" x14ac:dyDescent="0.15">
      <c r="B11" s="34" t="s">
        <v>35</v>
      </c>
      <c r="C11" s="37" t="s">
        <v>37</v>
      </c>
      <c r="D11" s="47">
        <v>2021</v>
      </c>
      <c r="E11" s="21">
        <v>10</v>
      </c>
      <c r="F11" s="22" t="s">
        <v>36</v>
      </c>
      <c r="G11" s="23">
        <v>5</v>
      </c>
      <c r="H11" s="24">
        <f t="shared" si="0"/>
        <v>50</v>
      </c>
    </row>
    <row r="12" spans="2:8" x14ac:dyDescent="0.15">
      <c r="B12" s="34" t="s">
        <v>41</v>
      </c>
      <c r="C12" s="37" t="s">
        <v>42</v>
      </c>
      <c r="D12" s="47">
        <v>2021</v>
      </c>
      <c r="E12" s="21">
        <v>50</v>
      </c>
      <c r="F12" s="22" t="s">
        <v>43</v>
      </c>
      <c r="G12" s="23">
        <v>1</v>
      </c>
      <c r="H12" s="24">
        <f t="shared" si="0"/>
        <v>50</v>
      </c>
    </row>
    <row r="13" spans="2:8" ht="16.5" x14ac:dyDescent="0.15">
      <c r="B13" s="71" t="s">
        <v>21</v>
      </c>
      <c r="C13" s="72"/>
      <c r="D13" s="72"/>
      <c r="E13" s="72"/>
      <c r="F13" s="72"/>
      <c r="G13" s="72"/>
      <c r="H13" s="36">
        <f>SUM(H9:H12)</f>
        <v>335</v>
      </c>
    </row>
    <row r="14" spans="2:8" ht="17.25" thickBot="1" x14ac:dyDescent="0.2">
      <c r="B14" s="60" t="s">
        <v>19</v>
      </c>
      <c r="C14" s="61"/>
      <c r="D14" s="61"/>
      <c r="E14" s="61"/>
      <c r="F14" s="61"/>
      <c r="G14" s="61"/>
      <c r="H14" s="26">
        <f>H13</f>
        <v>335</v>
      </c>
    </row>
  </sheetData>
  <mergeCells count="4">
    <mergeCell ref="B1:C1"/>
    <mergeCell ref="B8:H8"/>
    <mergeCell ref="B13:G13"/>
    <mergeCell ref="B14:G14"/>
  </mergeCells>
  <phoneticPr fontId="14" type="noConversion"/>
  <hyperlinks>
    <hyperlink ref="C4" r:id="rId1"/>
  </hyperlinks>
  <pageMargins left="0.7" right="0.7" top="0.75" bottom="0.75" header="0.3" footer="0.3"/>
  <pageSetup paperSize="9" scale="6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zoomScale="90" zoomScaleNormal="90" workbookViewId="0">
      <selection activeCell="H21" sqref="H21"/>
    </sheetView>
  </sheetViews>
  <sheetFormatPr defaultColWidth="8.875" defaultRowHeight="14.25" x14ac:dyDescent="0.15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spans="2:8" ht="37.5" customHeight="1" x14ac:dyDescent="0.15">
      <c r="B1" s="53" t="s">
        <v>0</v>
      </c>
      <c r="C1" s="53"/>
      <c r="D1" s="4"/>
      <c r="E1" s="4"/>
      <c r="F1" s="4"/>
      <c r="G1" s="4"/>
      <c r="H1" s="4"/>
    </row>
    <row r="2" spans="2:8" ht="16.5" x14ac:dyDescent="0.35">
      <c r="B2" s="5" t="s">
        <v>1</v>
      </c>
      <c r="C2" s="6" t="s">
        <v>2</v>
      </c>
      <c r="D2" s="7"/>
      <c r="E2" s="8"/>
      <c r="F2" s="8"/>
      <c r="G2" s="9"/>
      <c r="H2" s="9"/>
    </row>
    <row r="3" spans="2:8" ht="16.5" x14ac:dyDescent="0.35">
      <c r="B3" s="5" t="s">
        <v>3</v>
      </c>
      <c r="C3" s="6" t="s">
        <v>46</v>
      </c>
      <c r="D3" s="10"/>
      <c r="E3" s="8"/>
      <c r="F3" s="8"/>
      <c r="G3" s="9"/>
      <c r="H3" s="9"/>
    </row>
    <row r="4" spans="2:8" s="1" customFormat="1" ht="16.5" customHeight="1" x14ac:dyDescent="0.15">
      <c r="B4" s="11" t="s">
        <v>4</v>
      </c>
      <c r="C4" s="12" t="s">
        <v>24</v>
      </c>
      <c r="D4" s="11"/>
      <c r="E4" s="11"/>
      <c r="F4" s="11"/>
      <c r="G4" s="11"/>
      <c r="H4" s="11"/>
    </row>
    <row r="5" spans="2:8" s="1" customFormat="1" ht="16.5" customHeight="1" x14ac:dyDescent="0.15">
      <c r="B5" s="11" t="s">
        <v>5</v>
      </c>
      <c r="C5" s="13" t="s">
        <v>25</v>
      </c>
      <c r="D5" s="11"/>
      <c r="E5" s="11"/>
      <c r="F5" s="11"/>
      <c r="G5" s="11"/>
      <c r="H5" s="11"/>
    </row>
    <row r="6" spans="2:8" s="1" customFormat="1" ht="16.5" customHeight="1" x14ac:dyDescent="0.15">
      <c r="B6" s="14"/>
      <c r="C6" s="14"/>
      <c r="D6" s="14"/>
      <c r="E6" s="14"/>
      <c r="F6" s="14"/>
      <c r="G6" s="14"/>
      <c r="H6" s="14"/>
    </row>
    <row r="7" spans="2:8" s="1" customFormat="1" ht="39" customHeight="1" x14ac:dyDescent="0.15">
      <c r="B7" s="15" t="s">
        <v>6</v>
      </c>
      <c r="C7" s="16" t="s">
        <v>13</v>
      </c>
      <c r="D7" s="16" t="s">
        <v>14</v>
      </c>
      <c r="E7" s="17" t="s">
        <v>15</v>
      </c>
      <c r="F7" s="17" t="s">
        <v>16</v>
      </c>
      <c r="G7" s="17" t="s">
        <v>17</v>
      </c>
      <c r="H7" s="18" t="s">
        <v>18</v>
      </c>
    </row>
    <row r="8" spans="2:8" ht="33.75" customHeight="1" x14ac:dyDescent="0.15">
      <c r="B8" s="73" t="s">
        <v>22</v>
      </c>
      <c r="C8" s="74"/>
      <c r="D8" s="74"/>
      <c r="E8" s="74"/>
      <c r="F8" s="74"/>
      <c r="G8" s="74"/>
      <c r="H8" s="57"/>
    </row>
    <row r="9" spans="2:8" x14ac:dyDescent="0.3">
      <c r="B9" s="19" t="s">
        <v>47</v>
      </c>
      <c r="C9" s="20"/>
      <c r="D9" s="47">
        <v>2021</v>
      </c>
      <c r="E9" s="21">
        <v>180</v>
      </c>
      <c r="F9" s="22" t="s">
        <v>23</v>
      </c>
      <c r="G9" s="23">
        <v>1</v>
      </c>
      <c r="H9" s="24">
        <f>E9*G9</f>
        <v>180</v>
      </c>
    </row>
    <row r="10" spans="2:8" x14ac:dyDescent="0.3">
      <c r="B10" s="48" t="s">
        <v>48</v>
      </c>
      <c r="C10" s="49"/>
      <c r="D10" s="47">
        <v>2021</v>
      </c>
      <c r="E10" s="50">
        <v>400</v>
      </c>
      <c r="F10" s="51" t="s">
        <v>45</v>
      </c>
      <c r="G10" s="52">
        <v>1</v>
      </c>
      <c r="H10" s="24">
        <f>E10*G10</f>
        <v>400</v>
      </c>
    </row>
    <row r="11" spans="2:8" x14ac:dyDescent="0.3">
      <c r="B11" s="48" t="s">
        <v>49</v>
      </c>
      <c r="C11" s="49"/>
      <c r="D11" s="47">
        <v>2021</v>
      </c>
      <c r="E11" s="50">
        <v>250</v>
      </c>
      <c r="F11" s="51" t="s">
        <v>50</v>
      </c>
      <c r="G11" s="52">
        <v>1</v>
      </c>
      <c r="H11" s="24">
        <f>E11*G11</f>
        <v>250</v>
      </c>
    </row>
    <row r="12" spans="2:8" ht="16.5" x14ac:dyDescent="0.15">
      <c r="B12" s="60" t="s">
        <v>19</v>
      </c>
      <c r="C12" s="61"/>
      <c r="D12" s="61"/>
      <c r="E12" s="61"/>
      <c r="F12" s="61"/>
      <c r="G12" s="61"/>
      <c r="H12" s="26">
        <f>SUM(H9:H11)</f>
        <v>830</v>
      </c>
    </row>
    <row r="16" spans="2:8" ht="16.5" x14ac:dyDescent="0.35">
      <c r="B16" s="27"/>
      <c r="C16" s="28"/>
      <c r="D16" s="28"/>
      <c r="E16" s="29"/>
    </row>
    <row r="17" spans="2:5" x14ac:dyDescent="0.2">
      <c r="B17" s="30"/>
      <c r="C17" s="31"/>
      <c r="D17" s="31"/>
      <c r="E17" s="32"/>
    </row>
    <row r="18" spans="2:5" x14ac:dyDescent="0.2">
      <c r="B18" s="30"/>
      <c r="C18" s="31"/>
      <c r="D18" s="31"/>
      <c r="E18" s="32"/>
    </row>
    <row r="19" spans="2:5" x14ac:dyDescent="0.2">
      <c r="B19" s="30"/>
      <c r="C19" s="31"/>
      <c r="D19" s="31"/>
      <c r="E19" s="32"/>
    </row>
    <row r="20" spans="2:5" x14ac:dyDescent="0.2">
      <c r="B20" s="30"/>
      <c r="C20" s="31"/>
      <c r="D20" s="31"/>
      <c r="E20" s="32"/>
    </row>
    <row r="21" spans="2:5" x14ac:dyDescent="0.2">
      <c r="B21" s="30"/>
      <c r="C21" s="33"/>
      <c r="D21" s="33"/>
      <c r="E21" s="32"/>
    </row>
  </sheetData>
  <mergeCells count="3">
    <mergeCell ref="B1:C1"/>
    <mergeCell ref="B8:H8"/>
    <mergeCell ref="B12:G12"/>
  </mergeCells>
  <phoneticPr fontId="14" type="noConversion"/>
  <hyperlinks>
    <hyperlink ref="C4" r:id="rId1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creative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2024-03-18T02:45:18Z</cp:lastPrinted>
  <dcterms:created xsi:type="dcterms:W3CDTF">2016-06-29T09:42:00Z</dcterms:created>
  <dcterms:modified xsi:type="dcterms:W3CDTF">2024-04-02T09:23:06Z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BF91787AF9604739B026B415F7D8B282_13</vt:lpwstr>
  </property>
</Properties>
</file>