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wmf" ContentType="image/x-wmf"/>
  <Default Extension="jpg" ContentType="image/jpeg"/>
  <Default Extension="jpeg" ContentType="image/jpeg"/>
  <Default Extension="png" ContentType="image/png"/>
  <Default Extension="tiff" ContentType="image/tiff"/>
  <Default Extension="gif" ContentType="image/gif"/>
  <Default Extension="bin" ContentType="application/vnd.openxmlformats-officedocument.oleObject"/>
  <Default Extension="emf" ContentType="image/x-emf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7\Desktop\"/>
    </mc:Choice>
  </mc:AlternateContent>
  <xr:revisionPtr revIDLastSave="0" documentId="8_{0B5BFFD1-11C1-4E6A-8AFB-5CFCC4049F72}" xr6:coauthVersionLast="47" xr6:coauthVersionMax="47" xr10:uidLastSave="{00000000-0000-0000-0000-000000000000}"/>
  <bookViews>
    <workbookView activeTab="0" windowHeight="14060" windowWidth="18470" xWindow="0" xr2:uid="{00000000-000D-0000-FFFF-FFFF00000000}" yWindow="520"/>
  </bookViews>
  <sheets>
    <sheet name="Summary" sheetId="9" r:id="rId1"/>
    <sheet name="Medical" sheetId="12" r:id="rId2"/>
    <sheet name="Staffing Fee" sheetId="7" r:id="rId3"/>
  </sheets>
  <calcPr calcId="191029"/>
</workbook>
</file>

<file path=xl/sharedStrings.xml><?xml version="1.0" encoding="utf-8"?>
<sst xmlns="http://schemas.openxmlformats.org/spreadsheetml/2006/main" count="146" uniqueCount="54">
  <si>
    <t>Quotation</t>
  </si>
  <si>
    <t>Client:</t>
  </si>
  <si>
    <t>AstraZeneca</t>
  </si>
  <si>
    <t xml:space="preserve">Project Name: </t>
  </si>
  <si>
    <t>2023AZ重度哮喘幻灯片制作项目</t>
  </si>
  <si>
    <t>Supplier Contact Information:</t>
  </si>
  <si>
    <t>Fiona.liu&lt;fiona.liu@ubs-cn.com&gt;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</si>
  <si>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</si>
  <si>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</si>
  <si>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</si>
  <si>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</si>
  <si>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</si>
  <si>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</si>
  <si>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</si>
  <si>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</si>
  <si>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</si>
  <si>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Description</t>
  </si>
  <si>
    <t>AZ Annual Rate
(if have, list year)</t>
  </si>
  <si>
    <t>Unit Price</t>
  </si>
  <si>
    <t>Unit</t>
  </si>
  <si>
    <t>Quantity</t>
  </si>
  <si>
    <t>Amount</t>
  </si>
  <si>
    <t>1，嗜酸粒细胞在重度哮喘的解读幻灯*1套*30P</t>
  </si>
  <si>
    <t>幻灯框架整理</t>
  </si>
  <si>
    <t>根据已有标题提供幻灯大纲</t>
  </si>
  <si>
    <t>套</t>
  </si>
  <si>
    <t>PPT模板(new work)</t>
  </si>
  <si>
    <t>根据已有KV进行排版及PPT母版格式设定</t>
  </si>
  <si>
    <t>全国会幻灯(new work)</t>
  </si>
  <si>
    <t>包括医学编辑及适量文献检索</t>
  </si>
  <si>
    <t>页</t>
  </si>
  <si>
    <t>PPT美化(高级美化)(new work)</t>
  </si>
  <si>
    <t>使用Adobe绘图软件进行图标重绘、字体设计等</t>
  </si>
  <si>
    <t>幻灯片解说词（中文）(new work)</t>
  </si>
  <si>
    <t>文献标注(new work)</t>
  </si>
  <si>
    <t>根据所提供素材整理、高亮</t>
  </si>
  <si>
    <t>篇</t>
  </si>
  <si>
    <t>中文原文下载</t>
  </si>
  <si>
    <t>英文原文下载</t>
  </si>
  <si>
    <t>Total：</t>
  </si>
  <si>
    <t>2，重度哮喘基础研究进展解读幻灯*1套*30P</t>
  </si>
  <si>
    <t>3，2023GINA解读幻灯片*1套*30P</t>
  </si>
  <si>
    <t>4,一图读懂*4屏*4张</t>
  </si>
  <si>
    <t>手绘长图文</t>
  </si>
  <si>
    <t>含图表设计和文案</t>
  </si>
  <si>
    <t>屏</t>
  </si>
  <si>
    <t>非DA类文案撰写(new work)</t>
  </si>
  <si>
    <t>如海报、展架、邀请函等</t>
  </si>
  <si>
    <t>项目管理/人员管理 
Service Fee/Staffing Fee</t>
  </si>
  <si>
    <t>Medical Manager</t>
  </si>
  <si>
    <t>适用于年度单项标准报价不涵盖的项目</t>
  </si>
  <si>
    <t>小时</t>
  </si>
  <si>
    <t>Designer</t>
  </si>
  <si>
    <r>
      <t>ADV结算(含税）</t>
    </r>
    <phoneticPr fontId="12" type="noConversion"/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</si>
</sst>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16r2="http://schemas.microsoft.com/office/spreadsheetml/2015/02/main" xmlns:xdr="http://schemas.openxmlformats.org/drawingml/2006/spreadsheetDrawing" xmlns:xr="http://schemas.microsoft.com/office/spreadsheetml/2014/revision" count="5" mc:Ignorable="x14ac x16r2 xr">
  <numFmts count="12">
    <numFmt numFmtId="5" formatCode="&quot;$&quot;#,##0_);(&quot;$&quot;#,##0)"/>
    <numFmt numFmtId="6" formatCode="&quot;$&quot;#,##0_);[Red](&quot;$&quot;#,##0)"/>
    <numFmt numFmtId="7" formatCode="&quot;$&quot;#,##0.00_);(&quot;$&quot;#,##0.00)"/>
    <numFmt numFmtId="8" formatCode="&quot;$&quot;#,##0.00_);[Red](&quot;$&quot;#,##0.00)"/>
    <numFmt numFmtId="41" formatCode="_(* #,##0_);_(* (#,##0);_(* &quot;-&quot;_);_(@_)"/>
    <numFmt numFmtId="42" formatCode="_(&quot;$&quot;* #,##0_);_(&quot;$&quot;* (#,##0);_(&quot;$&quot;* &quot;-&quot;_);_(@_)"/>
    <numFmt numFmtId="43" formatCode="_ * #,##0.00_ ;_ * \-#,##0.00_ ;_ * &quot;-&quot;??_ ;_ @_ "/>
    <numFmt numFmtId="44" formatCode="_(&quot;$&quot;* #,##0.00_);_(&quot;$&quot;* (#,##0.00);_(&quot;$&quot;* &quot;-&quot;??_);_(@_)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15">
    <font>
      <name val="宋体"/>
      <charset val="134"/>
      <color rgb="FF000000"/>
      <sz val="12"/>
    </font>
    <font>
      <name val="微软雅黑"/>
      <charset val="134"/>
      <color rgb="FF000000"/>
      <sz val="12"/>
    </font>
    <font>
      <name val="微软雅黑"/>
      <charset val="134"/>
      <b/>
      <color rgb="FF000000"/>
      <sz val="28"/>
    </font>
    <font>
      <name val="微软雅黑"/>
      <charset val="134"/>
      <b/>
      <color rgb="FF000000"/>
      <sz val="10"/>
    </font>
    <font>
      <name val="微软雅黑"/>
      <charset val="134"/>
      <color rgb="FF000000"/>
      <sz val="10"/>
    </font>
    <font>
      <name val="微软雅黑"/>
      <charset val="134"/>
      <b/>
      <color rgb="FF000000"/>
      <sz val="11"/>
    </font>
    <font>
      <name val="微软雅黑"/>
      <charset val="134"/>
      <color rgb="FF000000"/>
      <sz val="9"/>
    </font>
    <font>
      <name val="微软雅黑"/>
      <charset val="134"/>
      <color rgb="FF000000"/>
      <sz val="9"/>
    </font>
    <font>
      <name val="微软雅黑"/>
      <charset val="134"/>
      <color rgb="FF000000"/>
      <sz val="10"/>
    </font>
    <font>
      <name val="宋体"/>
      <charset val="134"/>
      <b/>
      <color rgb="FF0070C0"/>
      <sz val="12"/>
      <scheme val="minor"/>
    </font>
    <font>
      <name val="Arial"/>
      <family val="2"/>
      <color rgb="FF000000"/>
      <sz val="10"/>
    </font>
    <font>
      <name val="宋体"/>
      <charset val="134"/>
      <color rgb="FF000000"/>
      <sz val="12"/>
    </font>
    <font>
      <name val="宋体"/>
      <charset val="134"/>
      <family val="3"/>
      <color rgb="FF000000"/>
      <sz val="9"/>
    </font>
    <font>
      <name val="宋体"/>
      <charset val="134"/>
      <family val="3"/>
      <b/>
      <color rgb="FF000000"/>
      <sz val="12"/>
      <scheme val="minor"/>
    </font>
    <font>
      <name val="微软雅黑"/>
      <charset val="134"/>
      <family val="2"/>
      <b/>
      <color rgb="FF000000"/>
      <sz val="10"/>
    </font>
  </fonts>
  <fills count="7">
    <fill>
      <patternFill patternType="none"/>
    </fill>
    <fill>
      <patternFill patternType="gray125"/>
    </fill>
    <fill>
      <patternFill patternType="solid">
        <fgColor rgb="FFFEE59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FC000"/>
        <bgColor indexed="64"/>
      </patternFill>
    </fill>
  </fills>
  <borders count="19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 style="none">
        <color rgb="FF000000"/>
      </diagonal>
    </border>
    <border>
      <left style="medium">
        <color rgb="FF000000"/>
      </left>
      <right style="non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 style="none">
        <color rgb="FF000000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medium">
        <color rgb="FF000000"/>
      </left>
      <right style="thin">
        <color rgb="FF000000"/>
      </right>
      <top style="thin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none">
        <color rgb="FF000000"/>
      </bottom>
      <diagonal style="none">
        <color rgb="FF000000"/>
      </diagonal>
    </border>
  </borders>
  <cellStyleXfs count="6">
    <xf numFmtId="0" fontId="0" fillId="0" borderId="0" xfId="0" applyAlignment="1">
      <alignment vertical="center"/>
    </xf>
    <xf numFmtId="4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0" xfId="0" applyFont="1"/>
  </cellStyleXfs>
  <cellXfs count="67">
    <xf numFmtId="0" fontId="0" fillId="0" borderId="0" xfId="0" applyAlignment="1">
      <alignment vertical="center"/>
    </xf>
    <xf numFmtId="0" fontId="1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4" fillId="0" borderId="0" xfId="0" applyNumberFormat="1" applyFont="1" applyAlignment="1">
      <alignment horizontal="left"/>
    </xf>
    <xf numFmtId="0" fontId="4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center"/>
    </xf>
    <xf numFmtId="176" fontId="4" fillId="0" borderId="0" xfId="0" applyNumberFormat="1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40" fontId="7" fillId="0" borderId="9" xfId="0" applyNumberFormat="1" applyFont="1" applyBorder="1" applyAlignment="1">
      <alignment horizontal="center" vertical="center"/>
    </xf>
    <xf numFmtId="9" fontId="6" fillId="0" borderId="9" xfId="0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37" fontId="7" fillId="0" borderId="10" xfId="0" applyNumberFormat="1" applyFont="1" applyBorder="1" applyAlignment="1">
      <alignment horizontal="center" vertical="center"/>
    </xf>
    <xf numFmtId="176" fontId="3" fillId="3" borderId="12" xfId="0" applyNumberFormat="1" applyFont="1" applyFill="1" applyBorder="1" applyAlignment="1">
      <alignment horizontal="right" vertical="center"/>
    </xf>
    <xf numFmtId="178" fontId="3" fillId="3" borderId="14" xfId="0" applyNumberFormat="1" applyFont="1" applyFill="1" applyBorder="1" applyAlignment="1">
      <alignment horizontal="right" vertical="center"/>
    </xf>
    <xf numFmtId="176" fontId="3" fillId="0" borderId="0" xfId="0" applyNumberFormat="1" applyFont="1"/>
    <xf numFmtId="176" fontId="3" fillId="0" borderId="0" xfId="0" applyNumberFormat="1" applyFont="1" applyAlignment="1">
      <alignment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9" fontId="3" fillId="0" borderId="10" xfId="0" applyNumberFormat="1" applyFont="1" applyBorder="1" applyAlignment="1">
      <alignment horizontal="right" vertical="center"/>
    </xf>
    <xf numFmtId="40" fontId="8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37" fontId="8" fillId="0" borderId="10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 wrapText="1"/>
    </xf>
    <xf numFmtId="178" fontId="3" fillId="0" borderId="10" xfId="0" applyNumberFormat="1" applyFont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right" vertical="center" wrapText="1"/>
    </xf>
    <xf numFmtId="178" fontId="3" fillId="5" borderId="18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6" fontId="10" fillId="0" borderId="0" xfId="0" applyNumberFormat="1" applyFont="1" applyAlignment="1">
      <alignment horizontal="left"/>
    </xf>
    <xf numFmtId="0" fontId="13" fillId="6" borderId="0" xfId="0" applyFont="1" applyFill="1" applyAlignment="1">
      <alignment horizontal="right" vertical="center"/>
    </xf>
    <xf numFmtId="179" fontId="14" fillId="6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176" fontId="3" fillId="3" borderId="12" xfId="0" applyNumberFormat="1" applyFont="1" applyFill="1" applyBorder="1" applyAlignment="1">
      <alignment horizontal="right" vertical="center"/>
    </xf>
    <xf numFmtId="176" fontId="3" fillId="3" borderId="13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6">
    <cellStyle name="常规" xfId="0" builtinId="0"/>
    <cellStyle name="常规 2" xfId="4"/>
    <cellStyle name="常规_flash" xfId="3"/>
    <cellStyle name="常规_quotation GW" xfId="5"/>
    <cellStyle name="常规_长城会短信相关活动报价1016" xfId="2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 TargetMode="Internal"/><Relationship Id="rId2" Type="http://schemas.openxmlformats.org/officeDocument/2006/relationships/worksheet" Target="worksheets/sheet2.xml" TargetMode="Internal"/><Relationship Id="rId3" Type="http://schemas.openxmlformats.org/officeDocument/2006/relationships/worksheet" Target="worksheets/sheet3.xml" TargetMode="Internal"/><Relationship Id="rId4" Type="http://schemas.openxmlformats.org/officeDocument/2006/relationships/theme" Target="theme/theme1.xml" TargetMode="Internal"/><Relationship Id="rId5" Type="http://schemas.openxmlformats.org/officeDocument/2006/relationships/styles" Target="styles.xml" TargetMode="Internal"/><Relationship Id="rId6" Type="http://schemas.openxmlformats.org/officeDocument/2006/relationships/sharedStrings" Target="sharedStrings.xml" TargetMode="Internal"/><Relationship Id="rId7" Type="http://schemas.openxmlformats.org/officeDocument/2006/relationships/calcChain" Target="calcChain.xml" TargetMode="Interna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sheetViews>
    <sheetView workbookViewId="0" tabSelected="1">
      <selection pane="topLeft" activeCell="D19" sqref="D19"/>
    </sheetView>
  </sheetViews>
  <sheetFormatPr baseColWidth="8" defaultColWidth="8.9140625" defaultRowHeight="15"/>
  <cols>
    <col min="1" max="1" width="5.08203125" customWidth="1"/>
    <col min="2" max="2" width="39.58203125" customWidth="1"/>
    <col min="3" max="3" width="35.08203125" customWidth="1"/>
    <col min="4" max="4" width="19.4140625" customWidth="1"/>
  </cols>
  <sheetData>
    <row ht="37.5" customHeight="1" r="1" spans="2:3">
      <c r="B1" s="49" t="s">
        <v>0</v>
      </c>
      <c r="C1" s="49"/>
    </row>
    <row r="2" spans="2:3">
      <c r="B2" s="5" t="s">
        <v>1</v>
      </c>
      <c r="C2" s="6" t="s">
        <v>2</v>
      </c>
    </row>
    <row ht="16" customHeight="1" r="3" spans="2:3">
      <c r="B3" s="5" t="s">
        <v>3</v>
      </c>
      <c r="C3" s="9" t="s">
        <v>4</v>
      </c>
    </row>
    <row ht="16.5" customHeight="1" r="4" spans="2:3" s="1" customFormat="1">
      <c r="B4" s="11" t="s">
        <v>5</v>
      </c>
      <c r="C4" s="6" t="s">
        <v>6</v>
      </c>
    </row>
    <row ht="16.5" customHeight="1" r="5" spans="2:3" s="1" customFormat="1">
      <c r="B5" s="11" t="s">
        <v>7</v>
      </c>
      <c r="C5" s="12"/>
    </row>
    <row ht="16.5" customHeight="1" r="6" spans="2:3" s="1" customFormat="1">
      <c r="B6" s="13"/>
      <c r="C6" s="13"/>
    </row>
    <row ht="30.75" customHeight="1" r="7" spans="2:3" s="1" customFormat="1">
      <c r="B7" s="14" t="s">
        <v>8</v>
      </c>
      <c r="C7" s="17" t="s">
        <v>9</v>
      </c>
    </row>
    <row ht="16.5" r="8" spans="2:3" s="1" customFormat="1">
      <c r="B8" s="50" t="s">
        <v>10</v>
      </c>
      <c r="C8" s="51"/>
    </row>
    <row r="9" spans="2:3" s="1" customFormat="1">
      <c r="B9" s="39" t="s">
        <v>11</v>
      </c>
      <c r="C9" s="40">
        <f>Medical!H43</f>
        <v>83495</v>
      </c>
    </row>
    <row ht="16.5" r="10" spans="2:3" s="1" customFormat="1">
      <c r="B10" s="50" t="s">
        <v>12</v>
      </c>
      <c r="C10" s="51"/>
    </row>
    <row r="11" spans="2:3">
      <c r="B11" s="39" t="s">
        <v>11</v>
      </c>
      <c r="C11" s="34">
        <f>'Staffing Fee'!H11</f>
        <v>7750</v>
      </c>
    </row>
    <row ht="9" customHeight="1" r="12" spans="2:3">
      <c r="B12" s="41"/>
      <c r="C12" s="42"/>
    </row>
    <row r="13" spans="2:3">
      <c r="B13" s="43" t="s">
        <v>11</v>
      </c>
      <c r="C13" s="44">
        <f>C11+C9</f>
        <v>91245</v>
      </c>
    </row>
    <row r="14" spans="2:3">
      <c r="B14" s="43" t="s">
        <v>13</v>
      </c>
      <c r="C14" s="44">
        <f>C13*0.06</f>
        <v>5474.7</v>
      </c>
    </row>
    <row r="15" spans="2:3">
      <c r="B15" s="23" t="s">
        <v>14</v>
      </c>
      <c r="C15" s="24">
        <f>C13+C14</f>
        <v>96719.7</v>
      </c>
    </row>
    <row r="16" spans="2:3">
      <c r="B16" s="45" t="s">
        <v>15</v>
      </c>
    </row>
    <row r="17" spans="2:3">
      <c r="B17" s="47" t="s">
        <v>53</v>
      </c>
      <c r="C17" s="48">
        <v>82118.7</v>
      </c>
    </row>
    <row r="18" spans="2:3">
      <c r="B18" s="46"/>
    </row>
    <row r="19" spans="2:3">
      <c r="B19" s="46"/>
    </row>
    <row r="20" spans="2:3">
      <c r="B20" s="46"/>
    </row>
    <row r="21" spans="2:3">
      <c r="B21" s="46"/>
    </row>
    <row r="22" spans="2:3">
      <c r="B22" s="46"/>
    </row>
  </sheetData>
  <mergeCells count="3">
    <mergeCell ref="B1:C1"/>
    <mergeCell ref="B8:C8"/>
    <mergeCell ref="B10:C10"/>
  </mergeCells>
  <phoneticPr fontId="12" type="noConversion"/>
  <pageMargins left="0.75" right="0.75" top="1" bottom="1" header="0.3" footer="0.3"/>
  <pageSetup paperSize="9" fitToWidth="0" orientation="portrait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sheetViews>
    <sheetView zoomScale="85" workbookViewId="0" zoomScaleNormal="85">
      <selection pane="topLeft" activeCell="C3" sqref="C3"/>
    </sheetView>
  </sheetViews>
  <sheetFormatPr baseColWidth="8" defaultColWidth="8.9140625" defaultRowHeight="16"/>
  <cols>
    <col min="1" max="1" width="6.4140625" customWidth="1"/>
    <col min="2" max="2" width="28.4140625" style="2" customWidth="1"/>
    <col min="3" max="3" width="44.83203125" style="2" customWidth="1"/>
    <col min="4" max="4" width="11.9140625" style="2" customWidth="1"/>
    <col min="5" max="6" width="8.9140625" style="2" customWidth="1"/>
    <col min="7" max="7" width="11.4140625" style="2" customWidth="1"/>
    <col min="8" max="8" width="30" style="2" customWidth="1"/>
  </cols>
  <sheetData>
    <row ht="40" r="1" spans="2:8">
      <c r="B1" s="49" t="s">
        <v>0</v>
      </c>
      <c r="C1" s="49"/>
      <c r="D1" s="4"/>
      <c r="E1" s="4"/>
      <c r="F1" s="4"/>
      <c r="G1" s="4"/>
      <c r="H1" s="4"/>
    </row>
    <row ht="15" r="2" spans="2:8">
      <c r="B2" s="5" t="s">
        <v>1</v>
      </c>
      <c r="C2" s="6" t="s">
        <v>2</v>
      </c>
      <c r="D2" s="7"/>
      <c r="E2" s="8"/>
      <c r="F2" s="8"/>
      <c r="G2" s="8"/>
      <c r="H2" s="8"/>
    </row>
    <row ht="15" r="3" spans="2:8">
      <c r="B3" s="5" t="s">
        <v>3</v>
      </c>
      <c r="C3" s="9" t="s">
        <v>4</v>
      </c>
      <c r="D3" s="10"/>
      <c r="E3" s="8"/>
      <c r="F3" s="8"/>
      <c r="G3" s="8"/>
      <c r="H3" s="8"/>
    </row>
    <row ht="15" r="4" spans="2:8">
      <c r="B4" s="11" t="s">
        <v>5</v>
      </c>
      <c r="C4" s="6" t="s">
        <v>6</v>
      </c>
      <c r="D4" s="11"/>
      <c r="E4" s="11"/>
      <c r="F4" s="11"/>
      <c r="G4" s="11"/>
      <c r="H4" s="11"/>
    </row>
    <row ht="15" r="5" spans="2:8">
      <c r="B5" s="11" t="s">
        <v>7</v>
      </c>
      <c r="C5" s="12"/>
      <c r="D5" s="11"/>
      <c r="E5" s="11"/>
      <c r="F5" s="11"/>
      <c r="G5" s="11"/>
      <c r="H5" s="11"/>
    </row>
    <row ht="15" r="6" spans="2:8">
      <c r="B6" s="13"/>
      <c r="C6" s="13"/>
      <c r="D6" s="13"/>
      <c r="E6" s="13"/>
      <c r="F6" s="13"/>
      <c r="G6" s="13"/>
      <c r="H6" s="13"/>
    </row>
    <row ht="66" r="7" spans="2:8">
      <c r="B7" s="14" t="s">
        <v>8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ht="15.9" customHeight="1" r="8" spans="2:8">
      <c r="B8" s="50" t="s">
        <v>22</v>
      </c>
      <c r="C8" s="52"/>
      <c r="D8" s="52"/>
      <c r="E8" s="52"/>
      <c r="F8" s="52"/>
      <c r="G8" s="52"/>
      <c r="H8" s="51"/>
    </row>
    <row ht="15" r="9" spans="2:8">
      <c r="B9" s="30" t="s">
        <v>23</v>
      </c>
      <c r="C9" s="31" t="s">
        <v>24</v>
      </c>
      <c r="D9" s="58">
        <v>2021</v>
      </c>
      <c r="E9" s="19">
        <v>2000</v>
      </c>
      <c r="F9" s="32" t="s">
        <v>25</v>
      </c>
      <c r="G9" s="33">
        <v>1</v>
      </c>
      <c r="H9" s="22">
        <f>E9*G9</f>
        <v>2000</v>
      </c>
    </row>
    <row ht="15" r="10" spans="2:8">
      <c r="B10" s="30" t="s">
        <v>26</v>
      </c>
      <c r="C10" s="31" t="s">
        <v>27</v>
      </c>
      <c r="D10" s="59"/>
      <c r="E10" s="19">
        <v>500</v>
      </c>
      <c r="F10" s="32" t="s">
        <v>25</v>
      </c>
      <c r="G10" s="33">
        <v>1</v>
      </c>
      <c r="H10" s="22">
        <f>E10*G10</f>
        <v>500</v>
      </c>
    </row>
    <row ht="15" r="11" spans="2:8">
      <c r="B11" s="30" t="s">
        <v>28</v>
      </c>
      <c r="C11" s="31" t="s">
        <v>29</v>
      </c>
      <c r="D11" s="59"/>
      <c r="E11" s="19">
        <v>300</v>
      </c>
      <c r="F11" s="32" t="s">
        <v>30</v>
      </c>
      <c r="G11" s="33">
        <v>30</v>
      </c>
      <c r="H11" s="22">
        <f>E11*G13</f>
        <v>9000</v>
      </c>
    </row>
    <row ht="15" r="12" spans="2:8">
      <c r="B12" s="30" t="s">
        <v>31</v>
      </c>
      <c r="C12" s="31" t="s">
        <v>32</v>
      </c>
      <c r="D12" s="59"/>
      <c r="E12" s="19">
        <v>100</v>
      </c>
      <c r="F12" s="32" t="s">
        <v>30</v>
      </c>
      <c r="G12" s="33">
        <v>30</v>
      </c>
      <c r="H12" s="22">
        <f>E12*G12</f>
        <v>3000</v>
      </c>
    </row>
    <row ht="15" r="13" spans="2:8">
      <c r="B13" s="30" t="s">
        <v>33</v>
      </c>
      <c r="C13" s="31" t="s">
        <v>29</v>
      </c>
      <c r="D13" s="59"/>
      <c r="E13" s="19">
        <v>30</v>
      </c>
      <c r="F13" s="32" t="s">
        <v>30</v>
      </c>
      <c r="G13" s="33">
        <v>30</v>
      </c>
      <c r="H13" s="22">
        <f>G13*E13</f>
        <v>900</v>
      </c>
    </row>
    <row ht="15" r="14" spans="2:8">
      <c r="B14" s="30" t="s">
        <v>34</v>
      </c>
      <c r="C14" s="31" t="s">
        <v>35</v>
      </c>
      <c r="D14" s="59"/>
      <c r="E14" s="19">
        <v>15</v>
      </c>
      <c r="F14" s="32" t="s">
        <v>36</v>
      </c>
      <c r="G14" s="33">
        <v>30</v>
      </c>
      <c r="H14" s="22">
        <f>E14*G14</f>
        <v>450</v>
      </c>
    </row>
    <row ht="15" r="15" spans="2:8">
      <c r="B15" s="30" t="s">
        <v>37</v>
      </c>
      <c r="C15" s="31" t="s">
        <v>37</v>
      </c>
      <c r="D15" s="59"/>
      <c r="E15" s="19">
        <v>7</v>
      </c>
      <c r="F15" s="32" t="s">
        <v>36</v>
      </c>
      <c r="G15" s="33">
        <v>15</v>
      </c>
      <c r="H15" s="22">
        <f>E15*G15</f>
        <v>105</v>
      </c>
    </row>
    <row ht="15" r="16" spans="2:8">
      <c r="B16" s="30" t="s">
        <v>38</v>
      </c>
      <c r="C16" s="31" t="s">
        <v>38</v>
      </c>
      <c r="D16" s="60"/>
      <c r="E16" s="19">
        <v>10</v>
      </c>
      <c r="F16" s="32" t="s">
        <v>36</v>
      </c>
      <c r="G16" s="33">
        <v>15</v>
      </c>
      <c r="H16" s="22">
        <f>E16*G16</f>
        <v>150</v>
      </c>
    </row>
    <row ht="15" r="17" spans="2:8">
      <c r="B17" s="53" t="s">
        <v>39</v>
      </c>
      <c r="C17" s="54"/>
      <c r="D17" s="54"/>
      <c r="E17" s="54"/>
      <c r="F17" s="54"/>
      <c r="G17" s="55"/>
      <c r="H17" s="34">
        <f>SUM(H9:H16)</f>
        <v>16105</v>
      </c>
    </row>
    <row r="18" spans="2:8">
      <c r="B18" s="50" t="s">
        <v>40</v>
      </c>
      <c r="C18" s="52"/>
      <c r="D18" s="52"/>
      <c r="E18" s="52"/>
      <c r="F18" s="52"/>
      <c r="G18" s="52"/>
      <c r="H18" s="51"/>
    </row>
    <row ht="15" r="19" spans="2:8">
      <c r="B19" s="30" t="s">
        <v>23</v>
      </c>
      <c r="C19" s="31" t="s">
        <v>24</v>
      </c>
      <c r="D19" s="58">
        <v>2021</v>
      </c>
      <c r="E19" s="19">
        <v>2000</v>
      </c>
      <c r="F19" s="32" t="s">
        <v>25</v>
      </c>
      <c r="G19" s="33">
        <v>1</v>
      </c>
      <c r="H19" s="22">
        <f>E19*G19</f>
        <v>2000</v>
      </c>
    </row>
    <row ht="15" r="20" spans="2:8">
      <c r="B20" s="30" t="s">
        <v>26</v>
      </c>
      <c r="C20" s="31" t="s">
        <v>27</v>
      </c>
      <c r="D20" s="59"/>
      <c r="E20" s="19">
        <v>500</v>
      </c>
      <c r="F20" s="32" t="s">
        <v>25</v>
      </c>
      <c r="G20" s="33">
        <v>1</v>
      </c>
      <c r="H20" s="22">
        <f>E20*G20</f>
        <v>500</v>
      </c>
    </row>
    <row ht="15" r="21" spans="2:8">
      <c r="B21" s="30" t="s">
        <v>28</v>
      </c>
      <c r="C21" s="31" t="s">
        <v>29</v>
      </c>
      <c r="D21" s="59"/>
      <c r="E21" s="19">
        <v>300</v>
      </c>
      <c r="F21" s="32" t="s">
        <v>30</v>
      </c>
      <c r="G21" s="33">
        <v>30</v>
      </c>
      <c r="H21" s="22">
        <f>E21*G21</f>
        <v>9000</v>
      </c>
    </row>
    <row ht="15" r="22" spans="2:8">
      <c r="B22" s="30" t="s">
        <v>31</v>
      </c>
      <c r="C22" s="31" t="s">
        <v>32</v>
      </c>
      <c r="D22" s="59"/>
      <c r="E22" s="19">
        <v>100</v>
      </c>
      <c r="F22" s="32" t="s">
        <v>30</v>
      </c>
      <c r="G22" s="33">
        <v>30</v>
      </c>
      <c r="H22" s="22">
        <f>E22*G22</f>
        <v>3000</v>
      </c>
    </row>
    <row ht="15" r="23" spans="2:8">
      <c r="B23" s="30" t="s">
        <v>33</v>
      </c>
      <c r="C23" s="31" t="s">
        <v>29</v>
      </c>
      <c r="D23" s="59"/>
      <c r="E23" s="19">
        <v>30</v>
      </c>
      <c r="F23" s="32" t="s">
        <v>30</v>
      </c>
      <c r="G23" s="33">
        <v>30</v>
      </c>
      <c r="H23" s="22">
        <f>E23*G23</f>
        <v>900</v>
      </c>
    </row>
    <row ht="15" r="24" spans="2:8">
      <c r="B24" s="30" t="s">
        <v>34</v>
      </c>
      <c r="C24" s="31" t="s">
        <v>35</v>
      </c>
      <c r="D24" s="59"/>
      <c r="E24" s="19">
        <v>15</v>
      </c>
      <c r="F24" s="32" t="s">
        <v>36</v>
      </c>
      <c r="G24" s="33">
        <v>30</v>
      </c>
      <c r="H24" s="22">
        <f>E24*G24</f>
        <v>450</v>
      </c>
    </row>
    <row ht="15" r="25" spans="2:8">
      <c r="B25" s="30" t="s">
        <v>37</v>
      </c>
      <c r="C25" s="31" t="s">
        <v>37</v>
      </c>
      <c r="D25" s="59"/>
      <c r="E25" s="19">
        <v>7</v>
      </c>
      <c r="F25" s="32" t="s">
        <v>36</v>
      </c>
      <c r="G25" s="33">
        <v>15</v>
      </c>
      <c r="H25" s="22">
        <f>E25*G25</f>
        <v>105</v>
      </c>
    </row>
    <row ht="15" r="26" spans="2:8">
      <c r="B26" s="30" t="s">
        <v>38</v>
      </c>
      <c r="C26" s="31" t="s">
        <v>38</v>
      </c>
      <c r="D26" s="60"/>
      <c r="E26" s="19">
        <v>10</v>
      </c>
      <c r="F26" s="32" t="s">
        <v>36</v>
      </c>
      <c r="G26" s="33">
        <v>15</v>
      </c>
      <c r="H26" s="22">
        <f>E26*G26</f>
        <v>150</v>
      </c>
    </row>
    <row ht="15" r="27" spans="2:8">
      <c r="B27" s="53" t="s">
        <v>39</v>
      </c>
      <c r="C27" s="54"/>
      <c r="D27" s="54"/>
      <c r="E27" s="54"/>
      <c r="F27" s="54"/>
      <c r="G27" s="55"/>
      <c r="H27" s="34">
        <f>SUM(H19:H26)</f>
        <v>16105</v>
      </c>
    </row>
    <row r="28" spans="2:8">
      <c r="B28" s="50" t="s">
        <v>41</v>
      </c>
      <c r="C28" s="52"/>
      <c r="D28" s="52"/>
      <c r="E28" s="52"/>
      <c r="F28" s="52"/>
      <c r="G28" s="52"/>
      <c r="H28" s="51"/>
    </row>
    <row ht="15" r="29" spans="2:8">
      <c r="B29" s="30" t="s">
        <v>23</v>
      </c>
      <c r="C29" s="31" t="s">
        <v>24</v>
      </c>
      <c r="D29" s="58">
        <v>2021</v>
      </c>
      <c r="E29" s="19">
        <v>2000</v>
      </c>
      <c r="F29" s="32" t="s">
        <v>25</v>
      </c>
      <c r="G29" s="33">
        <v>1</v>
      </c>
      <c r="H29" s="22">
        <f>E29*G29</f>
        <v>2000</v>
      </c>
    </row>
    <row ht="15" r="30" spans="2:8">
      <c r="B30" s="30" t="s">
        <v>26</v>
      </c>
      <c r="C30" s="31" t="s">
        <v>27</v>
      </c>
      <c r="D30" s="59"/>
      <c r="E30" s="19">
        <v>500</v>
      </c>
      <c r="F30" s="32" t="s">
        <v>25</v>
      </c>
      <c r="G30" s="33">
        <v>1</v>
      </c>
      <c r="H30" s="22">
        <f>E30*G30</f>
        <v>500</v>
      </c>
    </row>
    <row ht="15" r="31" spans="2:8">
      <c r="B31" s="30" t="s">
        <v>28</v>
      </c>
      <c r="C31" s="31" t="s">
        <v>29</v>
      </c>
      <c r="D31" s="59"/>
      <c r="E31" s="19">
        <v>300</v>
      </c>
      <c r="F31" s="32" t="s">
        <v>30</v>
      </c>
      <c r="G31" s="33">
        <v>30</v>
      </c>
      <c r="H31" s="22">
        <f>E31*G31</f>
        <v>9000</v>
      </c>
    </row>
    <row ht="15" r="32" spans="2:8">
      <c r="B32" s="30" t="s">
        <v>31</v>
      </c>
      <c r="C32" s="31" t="s">
        <v>32</v>
      </c>
      <c r="D32" s="59"/>
      <c r="E32" s="19">
        <v>100</v>
      </c>
      <c r="F32" s="32" t="s">
        <v>30</v>
      </c>
      <c r="G32" s="33">
        <v>30</v>
      </c>
      <c r="H32" s="22">
        <f>E32*G32</f>
        <v>3000</v>
      </c>
    </row>
    <row ht="15" r="33" spans="2:8">
      <c r="B33" s="30" t="s">
        <v>33</v>
      </c>
      <c r="C33" s="31" t="s">
        <v>29</v>
      </c>
      <c r="D33" s="59"/>
      <c r="E33" s="19">
        <v>30</v>
      </c>
      <c r="F33" s="32" t="s">
        <v>30</v>
      </c>
      <c r="G33" s="33">
        <v>30</v>
      </c>
      <c r="H33" s="22">
        <f>E33*G33</f>
        <v>900</v>
      </c>
    </row>
    <row ht="15" r="34" spans="2:8">
      <c r="B34" s="30" t="s">
        <v>34</v>
      </c>
      <c r="C34" s="31" t="s">
        <v>35</v>
      </c>
      <c r="D34" s="59"/>
      <c r="E34" s="19">
        <v>15</v>
      </c>
      <c r="F34" s="32" t="s">
        <v>36</v>
      </c>
      <c r="G34" s="33">
        <v>30</v>
      </c>
      <c r="H34" s="22">
        <f>E34*G34</f>
        <v>450</v>
      </c>
    </row>
    <row ht="15" r="35" spans="2:8">
      <c r="B35" s="30" t="s">
        <v>37</v>
      </c>
      <c r="C35" s="31" t="s">
        <v>37</v>
      </c>
      <c r="D35" s="59"/>
      <c r="E35" s="19">
        <v>7</v>
      </c>
      <c r="F35" s="32" t="s">
        <v>36</v>
      </c>
      <c r="G35" s="33">
        <v>15</v>
      </c>
      <c r="H35" s="22">
        <f>E35*G35</f>
        <v>105</v>
      </c>
    </row>
    <row ht="15" r="36" spans="2:8">
      <c r="B36" s="30" t="s">
        <v>38</v>
      </c>
      <c r="C36" s="31" t="s">
        <v>38</v>
      </c>
      <c r="D36" s="60"/>
      <c r="E36" s="19">
        <v>10</v>
      </c>
      <c r="F36" s="32" t="s">
        <v>36</v>
      </c>
      <c r="G36" s="33">
        <v>15</v>
      </c>
      <c r="H36" s="22">
        <f>E36*G36</f>
        <v>150</v>
      </c>
    </row>
    <row ht="15" r="37" spans="2:8">
      <c r="B37" s="53" t="s">
        <v>39</v>
      </c>
      <c r="C37" s="54"/>
      <c r="D37" s="54"/>
      <c r="E37" s="54"/>
      <c r="F37" s="54"/>
      <c r="G37" s="55"/>
      <c r="H37" s="34">
        <f>SUM(H29:H36)</f>
        <v>16105</v>
      </c>
    </row>
    <row r="38" spans="2:8">
      <c r="B38" s="50" t="s">
        <v>42</v>
      </c>
      <c r="C38" s="52"/>
      <c r="D38" s="52"/>
      <c r="E38" s="52"/>
      <c r="F38" s="52"/>
      <c r="G38" s="52"/>
      <c r="H38" s="51"/>
    </row>
    <row ht="15" r="39" spans="2:8">
      <c r="B39" s="30" t="s">
        <v>43</v>
      </c>
      <c r="C39" s="31" t="s">
        <v>44</v>
      </c>
      <c r="D39" s="61">
        <v>2021</v>
      </c>
      <c r="E39" s="35">
        <v>1000</v>
      </c>
      <c r="F39" s="36" t="s">
        <v>45</v>
      </c>
      <c r="G39" s="37">
        <v>16</v>
      </c>
      <c r="H39" s="38">
        <f>E39*G39</f>
        <v>16000</v>
      </c>
    </row>
    <row ht="15" r="40" spans="2:8">
      <c r="B40" s="30" t="s">
        <v>46</v>
      </c>
      <c r="C40" s="31" t="s">
        <v>47</v>
      </c>
      <c r="D40" s="61"/>
      <c r="E40" s="35">
        <v>450</v>
      </c>
      <c r="F40" s="36" t="s">
        <v>30</v>
      </c>
      <c r="G40" s="37">
        <v>4</v>
      </c>
      <c r="H40" s="38">
        <f>E40*G40</f>
        <v>1800</v>
      </c>
    </row>
    <row ht="15" r="41" spans="2:8">
      <c r="B41" s="30" t="s">
        <v>34</v>
      </c>
      <c r="C41" s="31" t="s">
        <v>35</v>
      </c>
      <c r="D41" s="61"/>
      <c r="E41" s="35">
        <v>15</v>
      </c>
      <c r="F41" s="36" t="s">
        <v>36</v>
      </c>
      <c r="G41" s="37">
        <v>38</v>
      </c>
      <c r="H41" s="38">
        <f>E41*G41</f>
        <v>570</v>
      </c>
    </row>
    <row ht="15" r="42" spans="2:8">
      <c r="B42" s="53" t="s">
        <v>39</v>
      </c>
      <c r="C42" s="54"/>
      <c r="D42" s="54"/>
      <c r="E42" s="54"/>
      <c r="F42" s="54"/>
      <c r="G42" s="55"/>
      <c r="H42" s="34">
        <f>SUM(H34:H41)</f>
        <v>35180</v>
      </c>
    </row>
    <row ht="15" r="43" spans="2:8">
      <c r="B43" s="56" t="s">
        <v>11</v>
      </c>
      <c r="C43" s="57"/>
      <c r="D43" s="57"/>
      <c r="E43" s="57"/>
      <c r="F43" s="57"/>
      <c r="G43" s="57"/>
      <c r="H43" s="24">
        <f>H37+H27+H17+H42</f>
        <v>83495</v>
      </c>
    </row>
  </sheetData>
  <mergeCells count="14">
    <mergeCell ref="B1:C1"/>
    <mergeCell ref="B8:H8"/>
    <mergeCell ref="B17:G17"/>
    <mergeCell ref="B18:H18"/>
    <mergeCell ref="B27:G27"/>
    <mergeCell ref="D9:D16"/>
    <mergeCell ref="D19:D26"/>
    <mergeCell ref="B28:H28"/>
    <mergeCell ref="B37:G37"/>
    <mergeCell ref="B38:H38"/>
    <mergeCell ref="B42:G42"/>
    <mergeCell ref="B43:G43"/>
    <mergeCell ref="D29:D36"/>
    <mergeCell ref="D39:D41"/>
  </mergeCells>
  <phoneticPr fontId="12" type="noConversion"/>
  <pageMargins left="0.7" right="0.7" top="0.75" bottom="0.75" header="0.3" footer="0.3"/>
  <pageSetup paperSize="9" scale="59" fitToHeight="0" orientation="portrait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sheetViews>
    <sheetView workbookViewId="0">
      <selection pane="topLeft" activeCell="C3" sqref="C3"/>
    </sheetView>
  </sheetViews>
  <sheetFormatPr baseColWidth="8" defaultColWidth="8.9140625" defaultRowHeight="16"/>
  <cols>
    <col min="1" max="1" width="5.08203125" customWidth="1"/>
    <col min="2" max="2" width="26.08203125" style="2" customWidth="1"/>
    <col min="3" max="3" width="34.6640625" style="3" customWidth="1"/>
    <col min="4" max="4" width="16.9140625" style="3" customWidth="1"/>
    <col min="5" max="5" width="11" style="2" customWidth="1"/>
    <col min="6" max="6" width="8.4140625" style="2" customWidth="1"/>
    <col min="7" max="7" width="10.08203125" style="2" customWidth="1"/>
    <col min="8" max="8" width="14.9140625" style="2" customWidth="1"/>
  </cols>
  <sheetData>
    <row ht="37.5" customHeight="1" r="1" spans="2:8">
      <c r="B1" s="49" t="s">
        <v>0</v>
      </c>
      <c r="C1" s="49"/>
      <c r="D1" s="4"/>
      <c r="E1" s="4"/>
      <c r="F1" s="4"/>
      <c r="G1" s="4"/>
      <c r="H1" s="4"/>
    </row>
    <row ht="15" r="2" spans="2:8">
      <c r="B2" s="5" t="s">
        <v>1</v>
      </c>
      <c r="C2" s="6" t="s">
        <v>2</v>
      </c>
      <c r="D2" s="7"/>
      <c r="E2" s="8"/>
      <c r="F2" s="8"/>
      <c r="G2" s="8"/>
      <c r="H2" s="8"/>
    </row>
    <row ht="15" r="3" spans="2:8">
      <c r="B3" s="5" t="s">
        <v>3</v>
      </c>
      <c r="C3" s="9" t="s">
        <v>4</v>
      </c>
      <c r="D3" s="10"/>
      <c r="E3" s="8"/>
      <c r="F3" s="8"/>
      <c r="G3" s="8"/>
      <c r="H3" s="8"/>
    </row>
    <row ht="16.5" customHeight="1" r="4" spans="2:8" s="1" customFormat="1">
      <c r="B4" s="11" t="s">
        <v>5</v>
      </c>
      <c r="C4" s="6" t="s">
        <v>6</v>
      </c>
      <c r="D4" s="11"/>
      <c r="E4" s="11"/>
      <c r="F4" s="11"/>
      <c r="G4" s="11"/>
      <c r="H4" s="11"/>
    </row>
    <row ht="16.5" customHeight="1" r="5" spans="2:8" s="1" customFormat="1">
      <c r="B5" s="11" t="s">
        <v>7</v>
      </c>
      <c r="C5" s="12"/>
      <c r="D5" s="11"/>
      <c r="E5" s="11"/>
      <c r="F5" s="11"/>
      <c r="G5" s="11"/>
      <c r="H5" s="11"/>
    </row>
    <row ht="16.5" customHeight="1" r="6" spans="2:8" s="1" customFormat="1">
      <c r="B6" s="13"/>
      <c r="C6" s="13"/>
      <c r="D6" s="13"/>
      <c r="E6" s="13"/>
      <c r="F6" s="13"/>
      <c r="G6" s="13"/>
      <c r="H6" s="13"/>
    </row>
    <row ht="39" customHeight="1" r="7" spans="2:8" s="1" customFormat="1">
      <c r="B7" s="14" t="s">
        <v>8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ht="33.75" customHeight="1" r="8" spans="2:8">
      <c r="B8" s="62" t="s">
        <v>48</v>
      </c>
      <c r="C8" s="63"/>
      <c r="D8" s="63"/>
      <c r="E8" s="63"/>
      <c r="F8" s="63"/>
      <c r="G8" s="63"/>
      <c r="H8" s="64"/>
    </row>
    <row ht="15" r="9" spans="2:8">
      <c r="B9" s="18" t="s">
        <v>49</v>
      </c>
      <c r="C9" s="65" t="s">
        <v>50</v>
      </c>
      <c r="D9" s="58">
        <v>2021</v>
      </c>
      <c r="E9" s="19">
        <v>400</v>
      </c>
      <c r="F9" s="20" t="s">
        <v>51</v>
      </c>
      <c r="G9" s="21">
        <v>13</v>
      </c>
      <c r="H9" s="22">
        <f>E9*G9</f>
        <v>5200</v>
      </c>
    </row>
    <row ht="15" r="10" spans="2:8">
      <c r="B10" s="18" t="s">
        <v>52</v>
      </c>
      <c r="C10" s="66"/>
      <c r="D10" s="60"/>
      <c r="E10" s="19">
        <v>150</v>
      </c>
      <c r="F10" s="20" t="s">
        <v>51</v>
      </c>
      <c r="G10" s="21">
        <v>17</v>
      </c>
      <c r="H10" s="22">
        <f>E10*G10</f>
        <v>2550</v>
      </c>
    </row>
    <row ht="15" r="11" spans="2:8">
      <c r="B11" s="56" t="s">
        <v>11</v>
      </c>
      <c r="C11" s="57"/>
      <c r="D11" s="57"/>
      <c r="E11" s="57"/>
      <c r="F11" s="57"/>
      <c r="G11" s="57"/>
      <c r="H11" s="24">
        <f>SUM(H9:H10)</f>
        <v>7750</v>
      </c>
    </row>
    <row r="15" spans="2:8">
      <c r="B15" s="25"/>
      <c r="C15" s="26"/>
      <c r="D15" s="26"/>
      <c r="E15" s="27"/>
    </row>
    <row r="16" spans="2:8">
      <c r="B16" s="6"/>
      <c r="C16" s="28"/>
      <c r="D16" s="28"/>
      <c r="E16" s="29"/>
    </row>
    <row r="17" spans="2:5">
      <c r="B17" s="6"/>
      <c r="C17" s="28"/>
      <c r="D17" s="28"/>
      <c r="E17" s="29"/>
    </row>
    <row r="18" spans="2:5">
      <c r="B18" s="6"/>
      <c r="C18" s="28"/>
      <c r="D18" s="28"/>
      <c r="E18" s="29"/>
    </row>
    <row r="19" spans="2:5">
      <c r="B19" s="6"/>
      <c r="C19" s="28"/>
      <c r="D19" s="28"/>
      <c r="E19" s="29"/>
    </row>
    <row r="20" spans="2:5">
      <c r="B20" s="6"/>
      <c r="C20" s="9"/>
      <c r="D20" s="9"/>
      <c r="E20" s="29"/>
    </row>
  </sheetData>
  <mergeCells count="5">
    <mergeCell ref="B1:C1"/>
    <mergeCell ref="B8:H8"/>
    <mergeCell ref="B11:G11"/>
    <mergeCell ref="C9:C10"/>
    <mergeCell ref="D9:D10"/>
  </mergeCells>
  <phoneticPr fontId="12" type="noConversion"/>
  <pageMargins left="0.75" right="0.75" top="1" bottom="1" header="0.3" footer="0.3"/>
  <pageSetup paperSize="9" scale="63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wenqing tian</cp:lastModifiedBy>
  <cp:lastPrinted>2023-02-24T07:00:00Z</cp:lastPrinted>
  <dcterms:created xsi:type="dcterms:W3CDTF">2016-06-29T09:42:00Z</dcterms:created>
  <dcterms:modified xsi:type="dcterms:W3CDTF">2024-02-05T04:25:08Z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DD97944F983E4C0EB2DFD763E1AD7614</vt:lpwstr>
  </property>
</Properties>
</file>