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E:\麦田\T1-客户部\项目\2023\进行中\2023AZFasenra产品幻灯及共识内容制作项目\报价\linlic\"/>
    </mc:Choice>
  </mc:AlternateContent>
  <xr:revisionPtr revIDLastSave="0" documentId="13_ncr:1_{BD6B1F04-7829-4DDE-AB8A-F6A3480F51B6}" xr6:coauthVersionLast="47" xr6:coauthVersionMax="47" xr10:uidLastSave="{00000000-0000-0000-0000-000000000000}"/>
  <bookViews>
    <workbookView xWindow="250" yWindow="1340" windowWidth="27110" windowHeight="16900" xr2:uid="{00000000-000D-0000-FFFF-FFFF00000000}"/>
  </bookViews>
  <sheets>
    <sheet name="Summary" sheetId="9" r:id="rId1"/>
    <sheet name="Medical" sheetId="1" r:id="rId2"/>
    <sheet name="Staffing Fee" sheetId="7" r:id="rId3"/>
  </sheets>
  <calcPr calcId="181029"/>
</workbook>
</file>

<file path=xl/calcChain.xml><?xml version="1.0" encoding="utf-8"?>
<calcChain xmlns="http://schemas.openxmlformats.org/spreadsheetml/2006/main">
  <c r="H10" i="7" l="1"/>
  <c r="H9" i="7"/>
  <c r="H11" i="7" s="1"/>
  <c r="C11" i="9" s="1"/>
  <c r="H46" i="1"/>
  <c r="H45" i="1"/>
  <c r="H44" i="1"/>
  <c r="H43" i="1"/>
  <c r="H42" i="1"/>
  <c r="H41" i="1"/>
  <c r="H40" i="1"/>
  <c r="H39" i="1"/>
  <c r="H47" i="1" s="1"/>
  <c r="H36" i="1"/>
  <c r="H35" i="1"/>
  <c r="H34" i="1"/>
  <c r="H33" i="1"/>
  <c r="H32" i="1"/>
  <c r="H31" i="1"/>
  <c r="H30" i="1"/>
  <c r="H29" i="1"/>
  <c r="H37" i="1" s="1"/>
  <c r="H26" i="1"/>
  <c r="H25" i="1"/>
  <c r="H24" i="1"/>
  <c r="H23" i="1"/>
  <c r="H22" i="1"/>
  <c r="H21" i="1"/>
  <c r="H20" i="1"/>
  <c r="H19" i="1"/>
  <c r="H27" i="1" s="1"/>
  <c r="H16" i="1"/>
  <c r="H15" i="1"/>
  <c r="H14" i="1"/>
  <c r="H13" i="1"/>
  <c r="H12" i="1"/>
  <c r="H11" i="1"/>
  <c r="H10" i="1"/>
  <c r="H9" i="1"/>
  <c r="H17" i="1" s="1"/>
  <c r="H48" i="1" l="1"/>
  <c r="C9" i="9" s="1"/>
  <c r="C13" i="9" s="1"/>
  <c r="C18" i="9"/>
  <c r="C14" i="9" l="1"/>
  <c r="C15" i="9"/>
</calcChain>
</file>

<file path=xl/sharedStrings.xml><?xml version="1.0" encoding="utf-8"?>
<sst xmlns="http://schemas.openxmlformats.org/spreadsheetml/2006/main" count="160" uniqueCount="48">
  <si>
    <t>Quotation</t>
  </si>
  <si>
    <t>Client:</t>
  </si>
  <si>
    <t>AstraZeneca</t>
  </si>
  <si>
    <t xml:space="preserve">Project Name: </t>
  </si>
  <si>
    <t>2023AZFasenra产品幻灯制作项目</t>
  </si>
  <si>
    <t>Supplier Contact Information:</t>
  </si>
  <si>
    <t>linlic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</si>
  <si>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</si>
  <si>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</si>
  <si>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</si>
  <si>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</si>
  <si>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</si>
  <si>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</si>
  <si>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</si>
  <si>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</si>
  <si>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</si>
  <si>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</si>
  <si>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</si>
  <si>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</si>
  <si>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</si>
  <si>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</si>
  <si>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</si>
  <si>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</si>
  <si>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Benralizumab的研发历程-预计40p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</si>
  <si>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</si>
  <si>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</si>
  <si>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</si>
  <si>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</si>
  <si>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</si>
  <si>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</si>
  <si>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</si>
  <si>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</si>
  <si>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文献标注(new work)</t>
  </si>
  <si>
    <t>根据所提供素材整理、高亮</t>
  </si>
  <si>
    <t>篇</t>
  </si>
  <si>
    <t>幻灯片解说词(new work)</t>
  </si>
  <si>
    <t>中文原文下载</t>
  </si>
  <si>
    <t>英文原文下载</t>
  </si>
  <si>
    <t>PPT模板(new work)</t>
  </si>
  <si>
    <t>根据已有KV进行排版及PPT母版格式设定</t>
  </si>
  <si>
    <t>Total：</t>
  </si>
  <si>
    <t>Benralizumab的药理学机制-预计40p</t>
  </si>
  <si>
    <t>重度哮喘的靶向治疗进展-预计40p</t>
  </si>
  <si>
    <t>不同Biologics对重度哮喘合并症的临床数据-40p</t>
  </si>
  <si>
    <t>项目管理/人员管理 
Service Fee/Staffing Fee</t>
  </si>
  <si>
    <t>Editor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</si>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</sst>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;&quot;￥&quot;\-#,##0.00"/>
    <numFmt numFmtId="179" formatCode="0_);[Red]\(0\)"/>
    <numFmt numFmtId="180" formatCode="0_ "/>
    <numFmt numFmtId="181" formatCode="\¥#,##0.00_);[Red]\(\¥#,##0.00\)"/>
    <numFmt numFmtId="182" formatCode="\¥#,##0.00;[Red]\¥#,##0.00"/>
  </numFmts>
  <fonts count="15">
    <font>
      <sz val="12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" fillId="0" borderId="0" xfId="4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5" applyFont="1">
      <alignment vertical="center"/>
    </xf>
    <xf numFmtId="0" fontId="4" fillId="0" borderId="0" xfId="5" applyFont="1">
      <alignment vertical="center"/>
    </xf>
    <xf numFmtId="179" fontId="5" fillId="0" borderId="0" xfId="5" applyNumberFormat="1" applyFont="1" applyAlignment="1">
      <alignment horizontal="left"/>
    </xf>
    <xf numFmtId="0" fontId="5" fillId="0" borderId="0" xfId="3" applyFont="1" applyAlignment="1">
      <alignment vertical="center" wrapText="1"/>
    </xf>
    <xf numFmtId="179" fontId="5" fillId="0" borderId="0" xfId="5" applyNumberFormat="1" applyFont="1" applyAlignment="1">
      <alignment horizontal="center"/>
    </xf>
    <xf numFmtId="0" fontId="5" fillId="0" borderId="0" xfId="3" applyFont="1" applyAlignment="1">
      <alignment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40" fontId="8" fillId="0" borderId="8" xfId="6" applyNumberFormat="1" applyFont="1" applyBorder="1" applyAlignment="1">
      <alignment horizontal="center" vertical="center"/>
    </xf>
    <xf numFmtId="9" fontId="7" fillId="0" borderId="8" xfId="6" applyNumberFormat="1" applyFont="1" applyBorder="1" applyAlignment="1">
      <alignment horizontal="center" vertical="center"/>
    </xf>
    <xf numFmtId="180" fontId="7" fillId="0" borderId="8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9" fontId="4" fillId="3" borderId="12" xfId="3" applyNumberFormat="1" applyFont="1" applyFill="1" applyBorder="1" applyAlignment="1">
      <alignment horizontal="right" vertical="center"/>
    </xf>
    <xf numFmtId="181" fontId="4" fillId="3" borderId="14" xfId="3" applyNumberFormat="1" applyFont="1" applyFill="1" applyBorder="1" applyAlignment="1">
      <alignment horizontal="right" vertical="center"/>
    </xf>
    <xf numFmtId="179" fontId="4" fillId="0" borderId="0" xfId="5" applyNumberFormat="1" applyFont="1" applyAlignment="1"/>
    <xf numFmtId="179" fontId="4" fillId="0" borderId="0" xfId="5" applyNumberFormat="1" applyFont="1" applyAlignment="1">
      <alignment wrapText="1"/>
    </xf>
    <xf numFmtId="0" fontId="4" fillId="0" borderId="0" xfId="5" applyFont="1" applyAlignment="1">
      <alignment horizontal="left" vertical="center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horizontal="left" vertical="center"/>
    </xf>
    <xf numFmtId="179" fontId="5" fillId="0" borderId="0" xfId="5" applyNumberFormat="1" applyFont="1" applyAlignment="1">
      <alignment horizontal="left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3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37" fontId="8" fillId="0" borderId="8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right" vertical="center"/>
    </xf>
    <xf numFmtId="181" fontId="4" fillId="3" borderId="8" xfId="3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181" fontId="4" fillId="0" borderId="10" xfId="1" applyNumberFormat="1" applyFont="1" applyFill="1" applyBorder="1" applyAlignment="1">
      <alignment horizontal="right" vertical="center"/>
    </xf>
    <xf numFmtId="182" fontId="4" fillId="0" borderId="10" xfId="1" applyNumberFormat="1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 wrapText="1"/>
    </xf>
    <xf numFmtId="181" fontId="4" fillId="5" borderId="17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9" fontId="13" fillId="0" borderId="0" xfId="5" applyNumberFormat="1" applyFont="1" applyAlignment="1">
      <alignment horizontal="left"/>
    </xf>
    <xf numFmtId="0" fontId="3" fillId="0" borderId="0" xfId="5" applyFont="1" applyAlignment="1">
      <alignment horizontal="center" vertical="center"/>
    </xf>
    <xf numFmtId="0" fontId="6" fillId="2" borderId="4" xfId="3" applyFont="1" applyFill="1" applyBorder="1" applyAlignment="1">
      <alignment horizontal="left" vertical="center"/>
    </xf>
    <xf numFmtId="0" fontId="6" fillId="2" borderId="6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left" vertical="center"/>
    </xf>
    <xf numFmtId="0" fontId="4" fillId="0" borderId="4" xfId="5" applyFont="1" applyBorder="1" applyAlignment="1">
      <alignment horizontal="right" vertical="center" wrapText="1"/>
    </xf>
    <xf numFmtId="0" fontId="4" fillId="0" borderId="5" xfId="5" applyFont="1" applyBorder="1" applyAlignment="1">
      <alignment horizontal="right" vertical="center" wrapText="1"/>
    </xf>
    <xf numFmtId="0" fontId="4" fillId="0" borderId="15" xfId="5" applyFont="1" applyBorder="1" applyAlignment="1">
      <alignment horizontal="right" vertical="center" wrapText="1"/>
    </xf>
    <xf numFmtId="179" fontId="4" fillId="3" borderId="8" xfId="3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/>
    </xf>
    <xf numFmtId="179" fontId="4" fillId="3" borderId="12" xfId="3" applyNumberFormat="1" applyFont="1" applyFill="1" applyBorder="1" applyAlignment="1">
      <alignment horizontal="right" vertical="center"/>
    </xf>
    <xf numFmtId="179" fontId="4" fillId="3" borderId="13" xfId="3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7">
    <cellStyle name="百分比" xfId="2" builtinId="5"/>
    <cellStyle name="常规" xfId="0" builtinId="0"/>
    <cellStyle name="常规 2" xfId="5" xr:uid="{00000000-0005-0000-0000-000033000000}"/>
    <cellStyle name="常规_flash" xfId="4" xr:uid="{00000000-0005-0000-0000-000029000000}"/>
    <cellStyle name="常规_quotation GW" xfId="6" xr:uid="{00000000-0005-0000-0000-000034000000}"/>
    <cellStyle name="常规_长城会短信相关活动报价1016" xfId="3" xr:uid="{00000000-0005-0000-0000-000023000000}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workbookViewId="0">
      <selection activeCell="C3" sqref="C3:C4"/>
    </sheetView>
  </sheetViews>
  <sheetFormatPr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3" ht="37.5" customHeight="1">
      <c r="B1" s="49" t="s">
        <v>0</v>
      </c>
      <c r="C1" s="49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pans="2:3" s="1" customFormat="1" ht="16.5" customHeight="1">
      <c r="B4" s="10" t="s">
        <v>5</v>
      </c>
      <c r="C4" s="6" t="s">
        <v>6</v>
      </c>
    </row>
    <row r="5" spans="2:3" s="1" customFormat="1" ht="16.5" customHeight="1">
      <c r="B5" s="10" t="s">
        <v>7</v>
      </c>
      <c r="C5" s="6"/>
    </row>
    <row r="6" spans="2:3" s="1" customFormat="1" ht="16.5" customHeight="1">
      <c r="B6" s="12"/>
      <c r="C6" s="12"/>
    </row>
    <row r="7" spans="2:3" s="1" customFormat="1" ht="30.75" customHeight="1">
      <c r="B7" s="13" t="s">
        <v>8</v>
      </c>
      <c r="C7" s="16" t="s">
        <v>9</v>
      </c>
    </row>
    <row r="8" spans="2:3" s="1" customFormat="1" ht="16.5">
      <c r="B8" s="50" t="s">
        <v>10</v>
      </c>
      <c r="C8" s="51"/>
    </row>
    <row r="9" spans="2:3" s="1" customFormat="1">
      <c r="B9" s="40" t="s">
        <v>11</v>
      </c>
      <c r="C9" s="41">
        <f>Medical!H48</f>
        <v>81972</v>
      </c>
    </row>
    <row r="10" spans="2:3" s="1" customFormat="1">
      <c r="B10" s="52" t="s">
        <v>12</v>
      </c>
      <c r="C10" s="53"/>
    </row>
    <row r="11" spans="2:3">
      <c r="B11" s="40" t="s">
        <v>11</v>
      </c>
      <c r="C11" s="42">
        <f>'Staffing Fee'!H11</f>
        <v>12100</v>
      </c>
    </row>
    <row r="12" spans="2:3" ht="3.75" customHeight="1">
      <c r="B12" s="54"/>
      <c r="C12" s="55"/>
    </row>
    <row r="13" spans="2:3">
      <c r="B13" s="43" t="s">
        <v>11</v>
      </c>
      <c r="C13" s="44">
        <f>C9+C11</f>
        <v>94072</v>
      </c>
    </row>
    <row r="14" spans="2:3">
      <c r="B14" s="43" t="s">
        <v>13</v>
      </c>
      <c r="C14" s="44">
        <f>C13*0.06</f>
        <v>5644.32</v>
      </c>
    </row>
    <row r="15" spans="2:3">
      <c r="B15" s="23" t="s">
        <v>14</v>
      </c>
      <c r="C15" s="24">
        <f>C13+C14</f>
        <v>99716.32</v>
      </c>
    </row>
    <row r="16" spans="2:3">
      <c r="B16" s="45" t="s">
        <v>15</v>
      </c>
    </row>
    <row r="18" spans="2:3">
      <c r="B18" s="46" t="s">
        <v>16</v>
      </c>
      <c r="C18" s="47">
        <f>C11/C13</f>
        <v>0.12862488306828812</v>
      </c>
    </row>
    <row r="20" spans="2:3">
      <c r="B20" s="25"/>
    </row>
    <row r="21" spans="2:3">
      <c r="B21" s="48"/>
    </row>
    <row r="22" spans="2:3">
      <c r="B22" s="48"/>
    </row>
    <row r="23" spans="2:3">
      <c r="B23" s="48"/>
    </row>
    <row r="24" spans="2:3">
      <c r="B24" s="48"/>
    </row>
    <row r="25" spans="2:3">
      <c r="B25" s="48"/>
    </row>
  </sheetData>
  <mergeCells count="4">
    <mergeCell ref="B1:C1"/>
    <mergeCell ref="B8:C8"/>
    <mergeCell ref="B10:C10"/>
    <mergeCell ref="B12:C12"/>
  </mergeCells>
  <phoneticPr fontId="14" type="noConversion"/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7"/>
  <sheetViews>
    <sheetView zoomScale="85" zoomScaleNormal="85" zoomScaleSheetLayoutView="90" workbookViewId="0">
      <selection activeCell="C3" sqref="C3:C4"/>
    </sheetView>
  </sheetViews>
  <sheetFormatPr defaultColWidth="8.9140625" defaultRowHeight="16.5"/>
  <cols>
    <col min="1" max="1" width="5.08203125" customWidth="1"/>
    <col min="2" max="2" width="26.4140625" style="2" customWidth="1"/>
    <col min="3" max="3" width="39.08203125" style="3" customWidth="1"/>
    <col min="4" max="4" width="20.16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  <col min="9" max="9" width="13.58203125" customWidth="1"/>
  </cols>
  <sheetData>
    <row r="1" spans="2:8" ht="37.5" customHeight="1">
      <c r="B1" s="49" t="s">
        <v>0</v>
      </c>
      <c r="C1" s="49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6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1"/>
      <c r="D5" s="10"/>
      <c r="E5" s="10"/>
      <c r="F5" s="10"/>
      <c r="G5" s="10"/>
      <c r="H5" s="10"/>
    </row>
    <row r="6" spans="2:8" s="1" customFormat="1" ht="16.5" customHeight="1">
      <c r="B6" s="12"/>
      <c r="C6" s="12"/>
      <c r="D6" s="12"/>
      <c r="E6" s="12"/>
      <c r="F6" s="12"/>
      <c r="G6" s="12"/>
      <c r="H6" s="12"/>
    </row>
    <row r="7" spans="2:8" s="1" customFormat="1" ht="30.75" customHeight="1">
      <c r="B7" s="31" t="s">
        <v>8</v>
      </c>
      <c r="C7" s="32" t="s">
        <v>17</v>
      </c>
      <c r="D7" s="32" t="s">
        <v>18</v>
      </c>
      <c r="E7" s="31" t="s">
        <v>19</v>
      </c>
      <c r="F7" s="31" t="s">
        <v>20</v>
      </c>
      <c r="G7" s="31" t="s">
        <v>21</v>
      </c>
      <c r="H7" s="31" t="s">
        <v>22</v>
      </c>
    </row>
    <row r="8" spans="2:8" s="1" customFormat="1">
      <c r="B8" s="56" t="s">
        <v>23</v>
      </c>
      <c r="C8" s="56"/>
      <c r="D8" s="56"/>
      <c r="E8" s="56"/>
      <c r="F8" s="56"/>
      <c r="G8" s="56"/>
      <c r="H8" s="56"/>
    </row>
    <row r="9" spans="2:8" s="1" customFormat="1" ht="15">
      <c r="B9" s="33" t="s">
        <v>24</v>
      </c>
      <c r="C9" s="33" t="s">
        <v>25</v>
      </c>
      <c r="D9" s="61">
        <v>2021</v>
      </c>
      <c r="E9" s="19">
        <v>2000</v>
      </c>
      <c r="F9" s="34" t="s">
        <v>26</v>
      </c>
      <c r="G9" s="35">
        <v>1</v>
      </c>
      <c r="H9" s="36">
        <f>E9*G9</f>
        <v>2000</v>
      </c>
    </row>
    <row r="10" spans="2:8" s="1" customFormat="1" ht="15">
      <c r="B10" s="33" t="s">
        <v>27</v>
      </c>
      <c r="C10" s="33" t="s">
        <v>28</v>
      </c>
      <c r="D10" s="61"/>
      <c r="E10" s="34">
        <v>300</v>
      </c>
      <c r="F10" s="34" t="s">
        <v>29</v>
      </c>
      <c r="G10" s="35">
        <v>40</v>
      </c>
      <c r="H10" s="36">
        <f>E10*G10</f>
        <v>12000</v>
      </c>
    </row>
    <row r="11" spans="2:8" s="1" customFormat="1" ht="15">
      <c r="B11" s="33" t="s">
        <v>30</v>
      </c>
      <c r="C11" s="33" t="s">
        <v>31</v>
      </c>
      <c r="D11" s="61"/>
      <c r="E11" s="34">
        <v>100</v>
      </c>
      <c r="F11" s="34" t="s">
        <v>29</v>
      </c>
      <c r="G11" s="35">
        <v>40</v>
      </c>
      <c r="H11" s="36">
        <f t="shared" ref="H11:H15" si="0">E11*G11</f>
        <v>4000</v>
      </c>
    </row>
    <row r="12" spans="2:8" s="1" customFormat="1" ht="15">
      <c r="B12" s="33" t="s">
        <v>32</v>
      </c>
      <c r="C12" s="33" t="s">
        <v>33</v>
      </c>
      <c r="D12" s="61"/>
      <c r="E12" s="19">
        <v>15</v>
      </c>
      <c r="F12" s="34" t="s">
        <v>34</v>
      </c>
      <c r="G12" s="35">
        <v>30</v>
      </c>
      <c r="H12" s="36">
        <f t="shared" si="0"/>
        <v>450</v>
      </c>
    </row>
    <row r="13" spans="2:8" s="1" customFormat="1" ht="15">
      <c r="B13" s="33" t="s">
        <v>35</v>
      </c>
      <c r="C13" s="33" t="s">
        <v>28</v>
      </c>
      <c r="D13" s="61"/>
      <c r="E13" s="19">
        <v>30</v>
      </c>
      <c r="F13" s="34" t="s">
        <v>29</v>
      </c>
      <c r="G13" s="35">
        <v>40</v>
      </c>
      <c r="H13" s="36">
        <f t="shared" si="0"/>
        <v>1200</v>
      </c>
    </row>
    <row r="14" spans="2:8" s="1" customFormat="1" ht="15">
      <c r="B14" s="33" t="s">
        <v>36</v>
      </c>
      <c r="C14" s="33" t="s">
        <v>36</v>
      </c>
      <c r="D14" s="61"/>
      <c r="E14" s="19">
        <v>7</v>
      </c>
      <c r="F14" s="34" t="s">
        <v>34</v>
      </c>
      <c r="G14" s="35">
        <v>19</v>
      </c>
      <c r="H14" s="36">
        <f t="shared" si="0"/>
        <v>133</v>
      </c>
    </row>
    <row r="15" spans="2:8" s="1" customFormat="1" ht="15">
      <c r="B15" s="33" t="s">
        <v>37</v>
      </c>
      <c r="C15" s="33" t="s">
        <v>37</v>
      </c>
      <c r="D15" s="61"/>
      <c r="E15" s="19">
        <v>10</v>
      </c>
      <c r="F15" s="34" t="s">
        <v>34</v>
      </c>
      <c r="G15" s="35">
        <v>21</v>
      </c>
      <c r="H15" s="36">
        <f t="shared" si="0"/>
        <v>210</v>
      </c>
    </row>
    <row r="16" spans="2:8" s="1" customFormat="1" ht="15">
      <c r="B16" s="33" t="s">
        <v>38</v>
      </c>
      <c r="C16" s="33" t="s">
        <v>39</v>
      </c>
      <c r="D16" s="61"/>
      <c r="E16" s="19">
        <v>500</v>
      </c>
      <c r="F16" s="37" t="s">
        <v>26</v>
      </c>
      <c r="G16" s="35">
        <v>1</v>
      </c>
      <c r="H16" s="36">
        <f t="shared" ref="H16" si="1">E16*G16</f>
        <v>500</v>
      </c>
    </row>
    <row r="17" spans="2:8" s="1" customFormat="1" ht="15">
      <c r="B17" s="57" t="s">
        <v>40</v>
      </c>
      <c r="C17" s="58"/>
      <c r="D17" s="58"/>
      <c r="E17" s="58"/>
      <c r="F17" s="58"/>
      <c r="G17" s="59"/>
      <c r="H17" s="38">
        <f>SUM(H9:H16)</f>
        <v>20493</v>
      </c>
    </row>
    <row r="18" spans="2:8" s="1" customFormat="1">
      <c r="B18" s="56" t="s">
        <v>41</v>
      </c>
      <c r="C18" s="56"/>
      <c r="D18" s="56"/>
      <c r="E18" s="56"/>
      <c r="F18" s="56"/>
      <c r="G18" s="56"/>
      <c r="H18" s="56"/>
    </row>
    <row r="19" spans="2:8" s="1" customFormat="1" ht="15">
      <c r="B19" s="33" t="s">
        <v>24</v>
      </c>
      <c r="C19" s="33" t="s">
        <v>25</v>
      </c>
      <c r="D19" s="61">
        <v>2021</v>
      </c>
      <c r="E19" s="19">
        <v>2000</v>
      </c>
      <c r="F19" s="34" t="s">
        <v>26</v>
      </c>
      <c r="G19" s="35">
        <v>1</v>
      </c>
      <c r="H19" s="36">
        <f>E19*G19</f>
        <v>2000</v>
      </c>
    </row>
    <row r="20" spans="2:8" s="1" customFormat="1" ht="15">
      <c r="B20" s="33" t="s">
        <v>27</v>
      </c>
      <c r="C20" s="33" t="s">
        <v>28</v>
      </c>
      <c r="D20" s="61"/>
      <c r="E20" s="34">
        <v>300</v>
      </c>
      <c r="F20" s="34" t="s">
        <v>29</v>
      </c>
      <c r="G20" s="35">
        <v>40</v>
      </c>
      <c r="H20" s="36">
        <f>E20*G20</f>
        <v>12000</v>
      </c>
    </row>
    <row r="21" spans="2:8" s="1" customFormat="1" ht="15">
      <c r="B21" s="33" t="s">
        <v>30</v>
      </c>
      <c r="C21" s="33" t="s">
        <v>31</v>
      </c>
      <c r="D21" s="61"/>
      <c r="E21" s="34">
        <v>100</v>
      </c>
      <c r="F21" s="34" t="s">
        <v>29</v>
      </c>
      <c r="G21" s="35">
        <v>40</v>
      </c>
      <c r="H21" s="36">
        <f t="shared" ref="H21:H26" si="2">E21*G21</f>
        <v>4000</v>
      </c>
    </row>
    <row r="22" spans="2:8" s="1" customFormat="1" ht="15">
      <c r="B22" s="33" t="s">
        <v>32</v>
      </c>
      <c r="C22" s="33" t="s">
        <v>33</v>
      </c>
      <c r="D22" s="61"/>
      <c r="E22" s="19">
        <v>15</v>
      </c>
      <c r="F22" s="34" t="s">
        <v>34</v>
      </c>
      <c r="G22" s="35">
        <v>30</v>
      </c>
      <c r="H22" s="36">
        <f t="shared" si="2"/>
        <v>450</v>
      </c>
    </row>
    <row r="23" spans="2:8" s="1" customFormat="1" ht="15">
      <c r="B23" s="33" t="s">
        <v>35</v>
      </c>
      <c r="C23" s="33" t="s">
        <v>28</v>
      </c>
      <c r="D23" s="61"/>
      <c r="E23" s="19">
        <v>30</v>
      </c>
      <c r="F23" s="34" t="s">
        <v>29</v>
      </c>
      <c r="G23" s="35">
        <v>40</v>
      </c>
      <c r="H23" s="36">
        <f t="shared" si="2"/>
        <v>1200</v>
      </c>
    </row>
    <row r="24" spans="2:8" s="1" customFormat="1" ht="15">
      <c r="B24" s="33" t="s">
        <v>36</v>
      </c>
      <c r="C24" s="33" t="s">
        <v>36</v>
      </c>
      <c r="D24" s="61"/>
      <c r="E24" s="19">
        <v>7</v>
      </c>
      <c r="F24" s="34" t="s">
        <v>34</v>
      </c>
      <c r="G24" s="35">
        <v>19</v>
      </c>
      <c r="H24" s="36">
        <f t="shared" si="2"/>
        <v>133</v>
      </c>
    </row>
    <row r="25" spans="2:8" s="1" customFormat="1" ht="15">
      <c r="B25" s="33" t="s">
        <v>37</v>
      </c>
      <c r="C25" s="33" t="s">
        <v>37</v>
      </c>
      <c r="D25" s="61"/>
      <c r="E25" s="19">
        <v>10</v>
      </c>
      <c r="F25" s="34" t="s">
        <v>34</v>
      </c>
      <c r="G25" s="35">
        <v>21</v>
      </c>
      <c r="H25" s="36">
        <f t="shared" si="2"/>
        <v>210</v>
      </c>
    </row>
    <row r="26" spans="2:8" s="1" customFormat="1" ht="15">
      <c r="B26" s="33" t="s">
        <v>38</v>
      </c>
      <c r="C26" s="33" t="s">
        <v>39</v>
      </c>
      <c r="D26" s="61"/>
      <c r="E26" s="19">
        <v>500</v>
      </c>
      <c r="F26" s="37" t="s">
        <v>26</v>
      </c>
      <c r="G26" s="35">
        <v>1</v>
      </c>
      <c r="H26" s="36">
        <f t="shared" si="2"/>
        <v>500</v>
      </c>
    </row>
    <row r="27" spans="2:8" s="1" customFormat="1" ht="15">
      <c r="B27" s="57" t="s">
        <v>40</v>
      </c>
      <c r="C27" s="58"/>
      <c r="D27" s="58"/>
      <c r="E27" s="58"/>
      <c r="F27" s="58"/>
      <c r="G27" s="59"/>
      <c r="H27" s="38">
        <f>SUM(H19:H26)</f>
        <v>20493</v>
      </c>
    </row>
    <row r="28" spans="2:8" s="1" customFormat="1">
      <c r="B28" s="56" t="s">
        <v>42</v>
      </c>
      <c r="C28" s="56"/>
      <c r="D28" s="56"/>
      <c r="E28" s="56"/>
      <c r="F28" s="56"/>
      <c r="G28" s="56"/>
      <c r="H28" s="56"/>
    </row>
    <row r="29" spans="2:8" s="1" customFormat="1" ht="15">
      <c r="B29" s="33" t="s">
        <v>24</v>
      </c>
      <c r="C29" s="33" t="s">
        <v>25</v>
      </c>
      <c r="D29" s="61">
        <v>2021</v>
      </c>
      <c r="E29" s="19">
        <v>2000</v>
      </c>
      <c r="F29" s="34" t="s">
        <v>26</v>
      </c>
      <c r="G29" s="35">
        <v>1</v>
      </c>
      <c r="H29" s="36">
        <f>E29*G29</f>
        <v>2000</v>
      </c>
    </row>
    <row r="30" spans="2:8" s="1" customFormat="1" ht="15">
      <c r="B30" s="33" t="s">
        <v>27</v>
      </c>
      <c r="C30" s="33" t="s">
        <v>28</v>
      </c>
      <c r="D30" s="61"/>
      <c r="E30" s="34">
        <v>300</v>
      </c>
      <c r="F30" s="34" t="s">
        <v>29</v>
      </c>
      <c r="G30" s="35">
        <v>40</v>
      </c>
      <c r="H30" s="36">
        <f>E30*G30</f>
        <v>12000</v>
      </c>
    </row>
    <row r="31" spans="2:8" s="1" customFormat="1" ht="15">
      <c r="B31" s="33" t="s">
        <v>30</v>
      </c>
      <c r="C31" s="33" t="s">
        <v>31</v>
      </c>
      <c r="D31" s="61"/>
      <c r="E31" s="34">
        <v>100</v>
      </c>
      <c r="F31" s="34" t="s">
        <v>29</v>
      </c>
      <c r="G31" s="35">
        <v>40</v>
      </c>
      <c r="H31" s="36">
        <f t="shared" ref="H31:H36" si="3">E31*G31</f>
        <v>4000</v>
      </c>
    </row>
    <row r="32" spans="2:8" s="1" customFormat="1" ht="15">
      <c r="B32" s="33" t="s">
        <v>32</v>
      </c>
      <c r="C32" s="33" t="s">
        <v>33</v>
      </c>
      <c r="D32" s="61"/>
      <c r="E32" s="19">
        <v>15</v>
      </c>
      <c r="F32" s="34" t="s">
        <v>34</v>
      </c>
      <c r="G32" s="35">
        <v>30</v>
      </c>
      <c r="H32" s="36">
        <f t="shared" si="3"/>
        <v>450</v>
      </c>
    </row>
    <row r="33" spans="2:8" s="1" customFormat="1" ht="15">
      <c r="B33" s="33" t="s">
        <v>35</v>
      </c>
      <c r="C33" s="33" t="s">
        <v>28</v>
      </c>
      <c r="D33" s="61"/>
      <c r="E33" s="19">
        <v>30</v>
      </c>
      <c r="F33" s="34" t="s">
        <v>29</v>
      </c>
      <c r="G33" s="35">
        <v>40</v>
      </c>
      <c r="H33" s="36">
        <f t="shared" si="3"/>
        <v>1200</v>
      </c>
    </row>
    <row r="34" spans="2:8" s="1" customFormat="1" ht="15">
      <c r="B34" s="33" t="s">
        <v>36</v>
      </c>
      <c r="C34" s="33" t="s">
        <v>36</v>
      </c>
      <c r="D34" s="61"/>
      <c r="E34" s="19">
        <v>7</v>
      </c>
      <c r="F34" s="34" t="s">
        <v>34</v>
      </c>
      <c r="G34" s="35">
        <v>19</v>
      </c>
      <c r="H34" s="36">
        <f t="shared" si="3"/>
        <v>133</v>
      </c>
    </row>
    <row r="35" spans="2:8" s="1" customFormat="1" ht="15">
      <c r="B35" s="33" t="s">
        <v>37</v>
      </c>
      <c r="C35" s="33" t="s">
        <v>37</v>
      </c>
      <c r="D35" s="61"/>
      <c r="E35" s="19">
        <v>10</v>
      </c>
      <c r="F35" s="34" t="s">
        <v>34</v>
      </c>
      <c r="G35" s="35">
        <v>21</v>
      </c>
      <c r="H35" s="36">
        <f t="shared" si="3"/>
        <v>210</v>
      </c>
    </row>
    <row r="36" spans="2:8" s="1" customFormat="1" ht="15">
      <c r="B36" s="33" t="s">
        <v>38</v>
      </c>
      <c r="C36" s="33" t="s">
        <v>39</v>
      </c>
      <c r="D36" s="61"/>
      <c r="E36" s="19">
        <v>500</v>
      </c>
      <c r="F36" s="37" t="s">
        <v>26</v>
      </c>
      <c r="G36" s="35">
        <v>1</v>
      </c>
      <c r="H36" s="36">
        <f t="shared" si="3"/>
        <v>500</v>
      </c>
    </row>
    <row r="37" spans="2:8" s="1" customFormat="1" ht="15">
      <c r="B37" s="57" t="s">
        <v>40</v>
      </c>
      <c r="C37" s="58"/>
      <c r="D37" s="58"/>
      <c r="E37" s="58"/>
      <c r="F37" s="58"/>
      <c r="G37" s="59"/>
      <c r="H37" s="38">
        <f>SUM(H29:H36)</f>
        <v>20493</v>
      </c>
    </row>
    <row r="38" spans="2:8" s="1" customFormat="1">
      <c r="B38" s="56" t="s">
        <v>43</v>
      </c>
      <c r="C38" s="56"/>
      <c r="D38" s="56"/>
      <c r="E38" s="56"/>
      <c r="F38" s="56"/>
      <c r="G38" s="56"/>
      <c r="H38" s="56"/>
    </row>
    <row r="39" spans="2:8" s="1" customFormat="1" ht="15">
      <c r="B39" s="33" t="s">
        <v>24</v>
      </c>
      <c r="C39" s="33" t="s">
        <v>25</v>
      </c>
      <c r="D39" s="61">
        <v>2021</v>
      </c>
      <c r="E39" s="19">
        <v>2000</v>
      </c>
      <c r="F39" s="34" t="s">
        <v>26</v>
      </c>
      <c r="G39" s="35">
        <v>1</v>
      </c>
      <c r="H39" s="36">
        <f>E39*G39</f>
        <v>2000</v>
      </c>
    </row>
    <row r="40" spans="2:8" s="1" customFormat="1" ht="15">
      <c r="B40" s="33" t="s">
        <v>27</v>
      </c>
      <c r="C40" s="33" t="s">
        <v>28</v>
      </c>
      <c r="D40" s="61"/>
      <c r="E40" s="34">
        <v>300</v>
      </c>
      <c r="F40" s="34" t="s">
        <v>29</v>
      </c>
      <c r="G40" s="35">
        <v>40</v>
      </c>
      <c r="H40" s="36">
        <f>E40*G40</f>
        <v>12000</v>
      </c>
    </row>
    <row r="41" spans="2:8" s="1" customFormat="1" ht="15">
      <c r="B41" s="33" t="s">
        <v>30</v>
      </c>
      <c r="C41" s="33" t="s">
        <v>31</v>
      </c>
      <c r="D41" s="61"/>
      <c r="E41" s="34">
        <v>100</v>
      </c>
      <c r="F41" s="34" t="s">
        <v>29</v>
      </c>
      <c r="G41" s="35">
        <v>40</v>
      </c>
      <c r="H41" s="36">
        <f t="shared" ref="H41:H46" si="4">E41*G41</f>
        <v>4000</v>
      </c>
    </row>
    <row r="42" spans="2:8" s="1" customFormat="1" ht="15">
      <c r="B42" s="33" t="s">
        <v>32</v>
      </c>
      <c r="C42" s="33" t="s">
        <v>33</v>
      </c>
      <c r="D42" s="61"/>
      <c r="E42" s="19">
        <v>15</v>
      </c>
      <c r="F42" s="34" t="s">
        <v>34</v>
      </c>
      <c r="G42" s="35">
        <v>30</v>
      </c>
      <c r="H42" s="36">
        <f t="shared" si="4"/>
        <v>450</v>
      </c>
    </row>
    <row r="43" spans="2:8" s="1" customFormat="1" ht="15">
      <c r="B43" s="33" t="s">
        <v>35</v>
      </c>
      <c r="C43" s="33" t="s">
        <v>28</v>
      </c>
      <c r="D43" s="61"/>
      <c r="E43" s="19">
        <v>30</v>
      </c>
      <c r="F43" s="34" t="s">
        <v>29</v>
      </c>
      <c r="G43" s="35">
        <v>40</v>
      </c>
      <c r="H43" s="36">
        <f t="shared" si="4"/>
        <v>1200</v>
      </c>
    </row>
    <row r="44" spans="2:8" s="1" customFormat="1" ht="15">
      <c r="B44" s="33" t="s">
        <v>36</v>
      </c>
      <c r="C44" s="33" t="s">
        <v>36</v>
      </c>
      <c r="D44" s="61"/>
      <c r="E44" s="19">
        <v>7</v>
      </c>
      <c r="F44" s="34" t="s">
        <v>34</v>
      </c>
      <c r="G44" s="35">
        <v>19</v>
      </c>
      <c r="H44" s="36">
        <f t="shared" si="4"/>
        <v>133</v>
      </c>
    </row>
    <row r="45" spans="2:8" s="1" customFormat="1" ht="15">
      <c r="B45" s="33" t="s">
        <v>37</v>
      </c>
      <c r="C45" s="33" t="s">
        <v>37</v>
      </c>
      <c r="D45" s="61"/>
      <c r="E45" s="19">
        <v>10</v>
      </c>
      <c r="F45" s="34" t="s">
        <v>34</v>
      </c>
      <c r="G45" s="35">
        <v>21</v>
      </c>
      <c r="H45" s="36">
        <f t="shared" si="4"/>
        <v>210</v>
      </c>
    </row>
    <row r="46" spans="2:8" s="1" customFormat="1" ht="15">
      <c r="B46" s="33" t="s">
        <v>38</v>
      </c>
      <c r="C46" s="33" t="s">
        <v>39</v>
      </c>
      <c r="D46" s="61"/>
      <c r="E46" s="19">
        <v>500</v>
      </c>
      <c r="F46" s="37" t="s">
        <v>26</v>
      </c>
      <c r="G46" s="35">
        <v>1</v>
      </c>
      <c r="H46" s="36">
        <f t="shared" si="4"/>
        <v>500</v>
      </c>
    </row>
    <row r="47" spans="2:8" s="1" customFormat="1" ht="15">
      <c r="B47" s="57" t="s">
        <v>40</v>
      </c>
      <c r="C47" s="58"/>
      <c r="D47" s="58"/>
      <c r="E47" s="58"/>
      <c r="F47" s="58"/>
      <c r="G47" s="59"/>
      <c r="H47" s="38">
        <f>SUM(H39:H46)</f>
        <v>20493</v>
      </c>
    </row>
    <row r="48" spans="2:8" s="1" customFormat="1" ht="15">
      <c r="B48" s="60" t="s">
        <v>11</v>
      </c>
      <c r="C48" s="60"/>
      <c r="D48" s="60"/>
      <c r="E48" s="60"/>
      <c r="F48" s="60"/>
      <c r="G48" s="60"/>
      <c r="H48" s="39">
        <f>H47+H37+H27+H17</f>
        <v>81972</v>
      </c>
    </row>
    <row r="52" spans="2:5">
      <c r="B52" s="25"/>
      <c r="C52" s="26"/>
      <c r="D52" s="26"/>
      <c r="E52" s="27"/>
    </row>
    <row r="53" spans="2:5">
      <c r="B53" s="6"/>
      <c r="C53" s="28"/>
      <c r="D53" s="28"/>
      <c r="E53" s="29"/>
    </row>
    <row r="54" spans="2:5">
      <c r="B54" s="6"/>
      <c r="C54" s="28"/>
      <c r="D54" s="28"/>
      <c r="E54" s="29"/>
    </row>
    <row r="55" spans="2:5">
      <c r="B55" s="6"/>
      <c r="C55" s="28"/>
      <c r="D55" s="28"/>
      <c r="E55" s="29"/>
    </row>
    <row r="56" spans="2:5">
      <c r="B56" s="6"/>
      <c r="C56" s="28"/>
      <c r="D56" s="28"/>
      <c r="E56" s="29"/>
    </row>
    <row r="57" spans="2:5">
      <c r="B57" s="6"/>
      <c r="C57" s="30"/>
      <c r="D57" s="30"/>
      <c r="E57" s="29"/>
    </row>
  </sheetData>
  <mergeCells count="14">
    <mergeCell ref="B28:H28"/>
    <mergeCell ref="B37:G37"/>
    <mergeCell ref="B38:H38"/>
    <mergeCell ref="B47:G47"/>
    <mergeCell ref="B48:G48"/>
    <mergeCell ref="D29:D36"/>
    <mergeCell ref="D39:D46"/>
    <mergeCell ref="B1:C1"/>
    <mergeCell ref="B8:H8"/>
    <mergeCell ref="B17:G17"/>
    <mergeCell ref="B18:H18"/>
    <mergeCell ref="B27:G27"/>
    <mergeCell ref="D9:D16"/>
    <mergeCell ref="D19:D26"/>
  </mergeCells>
  <phoneticPr fontId="14" type="noConversion"/>
  <pageMargins left="0.75" right="0.75" top="1" bottom="1" header="0.3" footer="0.3"/>
  <pageSetup paperSize="9" scale="5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zoomScale="85" zoomScaleNormal="85" workbookViewId="0">
      <selection activeCell="C3" sqref="C3:C4"/>
    </sheetView>
  </sheetViews>
  <sheetFormatPr defaultColWidth="8.9140625" defaultRowHeight="16.5"/>
  <cols>
    <col min="1" max="1" width="5.08203125" customWidth="1"/>
    <col min="2" max="2" width="26.08203125" style="2" customWidth="1"/>
    <col min="3" max="3" width="31.58203125" style="3" customWidth="1"/>
    <col min="4" max="4" width="16.9140625" style="3" customWidth="1"/>
    <col min="5" max="5" width="11" style="2" customWidth="1"/>
    <col min="6" max="6" width="8.4140625" style="2" customWidth="1"/>
    <col min="7" max="7" width="10.08203125" style="2" customWidth="1"/>
    <col min="8" max="8" width="14.9140625" style="2" customWidth="1"/>
  </cols>
  <sheetData>
    <row r="1" spans="2:8" ht="37.5" customHeight="1">
      <c r="B1" s="49" t="s">
        <v>0</v>
      </c>
      <c r="C1" s="49"/>
      <c r="D1" s="4"/>
      <c r="E1" s="4"/>
      <c r="F1" s="4"/>
      <c r="G1" s="4"/>
      <c r="H1" s="4"/>
    </row>
    <row r="2" spans="2:8" ht="1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>
      <c r="B4" s="10" t="s">
        <v>5</v>
      </c>
      <c r="C4" s="6" t="s">
        <v>6</v>
      </c>
      <c r="D4" s="10"/>
      <c r="E4" s="10"/>
      <c r="F4" s="10"/>
      <c r="G4" s="10"/>
      <c r="H4" s="10"/>
    </row>
    <row r="5" spans="2:8" s="1" customFormat="1" ht="16.5" customHeight="1">
      <c r="B5" s="10" t="s">
        <v>7</v>
      </c>
      <c r="C5" s="11"/>
      <c r="D5" s="10"/>
      <c r="E5" s="10"/>
      <c r="F5" s="10"/>
      <c r="G5" s="10"/>
      <c r="H5" s="10"/>
    </row>
    <row r="6" spans="2:8" s="1" customFormat="1" ht="16.5" customHeight="1">
      <c r="B6" s="12"/>
      <c r="C6" s="12"/>
      <c r="D6" s="12"/>
      <c r="E6" s="12"/>
      <c r="F6" s="12"/>
      <c r="G6" s="12"/>
      <c r="H6" s="12"/>
    </row>
    <row r="7" spans="2:8" s="1" customFormat="1" ht="39" customHeight="1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ht="33.75" customHeight="1">
      <c r="B8" s="62" t="s">
        <v>44</v>
      </c>
      <c r="C8" s="63"/>
      <c r="D8" s="63"/>
      <c r="E8" s="63"/>
      <c r="F8" s="63"/>
      <c r="G8" s="63"/>
      <c r="H8" s="53"/>
    </row>
    <row r="9" spans="2:8" ht="15">
      <c r="B9" s="17" t="s">
        <v>45</v>
      </c>
      <c r="C9" s="18"/>
      <c r="D9" s="66">
        <v>2021</v>
      </c>
      <c r="E9" s="19">
        <v>150</v>
      </c>
      <c r="F9" s="20" t="s">
        <v>46</v>
      </c>
      <c r="G9" s="21">
        <v>22</v>
      </c>
      <c r="H9" s="22">
        <f>E9*G9</f>
        <v>3300</v>
      </c>
    </row>
    <row r="10" spans="2:8" ht="15">
      <c r="B10" s="17" t="s">
        <v>47</v>
      </c>
      <c r="C10" s="18"/>
      <c r="D10" s="67"/>
      <c r="E10" s="19">
        <v>400</v>
      </c>
      <c r="F10" s="20" t="s">
        <v>46</v>
      </c>
      <c r="G10" s="21">
        <v>22</v>
      </c>
      <c r="H10" s="22">
        <f>E10*G10</f>
        <v>8800</v>
      </c>
    </row>
    <row r="11" spans="2:8" ht="15">
      <c r="B11" s="64" t="s">
        <v>11</v>
      </c>
      <c r="C11" s="65"/>
      <c r="D11" s="65"/>
      <c r="E11" s="65"/>
      <c r="F11" s="65"/>
      <c r="G11" s="65"/>
      <c r="H11" s="24">
        <f>SUM(H9:H10)</f>
        <v>12100</v>
      </c>
    </row>
    <row r="15" spans="2:8">
      <c r="B15" s="25"/>
      <c r="C15" s="26"/>
      <c r="D15" s="26"/>
      <c r="E15" s="27"/>
    </row>
    <row r="16" spans="2:8">
      <c r="B16" s="6"/>
      <c r="C16" s="28"/>
      <c r="D16" s="28"/>
      <c r="E16" s="29"/>
    </row>
    <row r="17" spans="2:5">
      <c r="B17" s="6"/>
      <c r="C17" s="28"/>
      <c r="D17" s="28"/>
      <c r="E17" s="29"/>
    </row>
    <row r="18" spans="2:5">
      <c r="B18" s="6"/>
      <c r="C18" s="28"/>
      <c r="D18" s="28"/>
      <c r="E18" s="29"/>
    </row>
    <row r="19" spans="2:5">
      <c r="B19" s="6"/>
      <c r="C19" s="28"/>
      <c r="D19" s="28"/>
      <c r="E19" s="29"/>
    </row>
    <row r="20" spans="2:5">
      <c r="B20" s="6"/>
      <c r="C20" s="30"/>
      <c r="D20" s="30"/>
      <c r="E20" s="29"/>
    </row>
  </sheetData>
  <mergeCells count="4">
    <mergeCell ref="B1:C1"/>
    <mergeCell ref="B8:H8"/>
    <mergeCell ref="B11:G11"/>
    <mergeCell ref="D9:D10"/>
  </mergeCells>
  <phoneticPr fontId="14" type="noConversion"/>
  <pageMargins left="0.75" right="0.75" top="1" bottom="1" header="0.3" footer="0.3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魏晟斌</cp:lastModifiedBy>
  <cp:lastPrinted>2022-11-24T07:38:00Z</cp:lastPrinted>
  <dcterms:created xsi:type="dcterms:W3CDTF">2016-06-29T09:42:00Z</dcterms:created>
  <dcterms:modified xsi:type="dcterms:W3CDTF">2023-08-16T07:40:07Z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7173AB87F20549589BCCB0620B8B698C_13</vt:lpwstr>
  </property>
</Properties>
</file>