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wmf" ContentType="image/x-wmf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bin" ContentType="application/vnd.openxmlformats-officedocument.oleObject"/>
  <Default Extension="emf" ContentType="image/x-emf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6137\Desktop\"/>
    </mc:Choice>
  </mc:AlternateContent>
  <xr:revisionPtr revIDLastSave="0" documentId="8_{EA9B3AA6-9AD5-4851-A07A-492CE43580EE}" xr6:coauthVersionLast="47" xr6:coauthVersionMax="47" xr10:uidLastSave="{00000000-0000-0000-0000-000000000000}"/>
  <bookViews>
    <workbookView activeTab="0" windowHeight="14060" windowWidth="18470" xWindow="8520" xr2:uid="{00000000-000D-0000-FFFF-FFFF00000000}" yWindow="360"/>
  </bookViews>
  <sheets>
    <sheet name="Summary" sheetId="9" r:id="rId1"/>
    <sheet name="Medical" sheetId="12" r:id="rId2"/>
    <sheet name="Creative" sheetId="11" r:id="rId3"/>
    <sheet name="Staffing Fee" sheetId="7" r:id="rId4"/>
  </sheets>
  <calcPr calcId="191029"/>
</workbook>
</file>

<file path=xl/sharedStrings.xml><?xml version="1.0" encoding="utf-8"?>
<sst xmlns="http://schemas.openxmlformats.org/spreadsheetml/2006/main" count="188" uniqueCount="58">
  <si>
    <t>Client:</t>
  </si>
  <si>
    <t>AstraZeneca</t>
  </si>
  <si>
    <t xml:space="preserve">Project Name: </t>
  </si>
  <si>
    <t>2023AZ-Fasenra医学故事及可视化医学内容制作项目报价单</t>
  </si>
  <si>
    <t>Supplier Contact Information:</t>
  </si>
  <si>
    <t>Fiona.liu&lt;fiona.liu@ubs-cn.com&gt;</t>
  </si>
  <si>
    <t>Effective Date:</t>
  </si>
  <si>
    <t>Item</t>
  </si>
  <si>
    <t>Cost</t>
  </si>
  <si>
    <t>I. Medical</t>
  </si>
  <si>
    <t>Sub-total</t>
  </si>
  <si>
    <t>II. Creative</t>
  </si>
  <si>
    <t>III. Staffing Fee</t>
  </si>
  <si>
    <t>TAX 6%</t>
  </si>
  <si>
    <t>Total</t>
  </si>
  <si>
    <t>Discounted Price (if have)</t>
  </si>
  <si>
    <t>本次项目结算优惠金额</t>
  </si>
  <si>
    <t>Description</t>
  </si>
  <si>
    <t>AZ Annual Rate
(if have, list year)</t>
  </si>
  <si>
    <t>Unit Price</t>
  </si>
  <si>
    <t>Unit</t>
  </si>
  <si>
    <t>Quantity</t>
  </si>
  <si>
    <t>Amount</t>
  </si>
  <si>
    <t>医学故事幻灯1套*42P</t>
  </si>
  <si>
    <t>幻灯框架整理</t>
  </si>
  <si>
    <t>根据已有标题提供幻灯大纲</t>
  </si>
  <si>
    <t>套</t>
  </si>
  <si>
    <t>全国会幻灯(new work)</t>
  </si>
  <si>
    <t>包括医学编辑及适量文献检索</t>
  </si>
  <si>
    <t>页</t>
  </si>
  <si>
    <t>PPT美化(高级美化)(new work)</t>
  </si>
  <si>
    <t>使用Adobe绘图软件进行图标重绘、字体设计等</t>
  </si>
  <si>
    <t>幻灯片解说词（中文）(new work)</t>
  </si>
  <si>
    <t>文献标注(new work)</t>
  </si>
  <si>
    <t>根据所提供素材整理、高亮</t>
  </si>
  <si>
    <t>篇</t>
  </si>
  <si>
    <t>中文原文下载</t>
  </si>
  <si>
    <t>英文原文下载</t>
  </si>
  <si>
    <t>Total：</t>
  </si>
  <si>
    <t>基于药物作用机制的可视化幻灯3套*30P</t>
  </si>
  <si>
    <t>疾病医学幻灯3套 *30P</t>
  </si>
  <si>
    <t>疾病可视化幻灯1套*30P</t>
  </si>
  <si>
    <t>可视化脚本撰写*4个</t>
  </si>
  <si>
    <t>产品Video脚本(new work)</t>
  </si>
  <si>
    <t>包括视频创意、医学相关内容撰写、分镜头脚本、视频文案</t>
  </si>
  <si>
    <t>1图读懂*10张</t>
  </si>
  <si>
    <t>Newsletter内容撰写(new work)</t>
  </si>
  <si>
    <t>包括医学编辑、适量文献检索、文案润色</t>
  </si>
  <si>
    <t>手绘长图文（复杂）</t>
  </si>
  <si>
    <t>含多个人物形象设计+场景设计</t>
  </si>
  <si>
    <t>屏</t>
  </si>
  <si>
    <t>项目管理/人员管理 
Service Fee/Staffing Fee</t>
  </si>
  <si>
    <t>Medical Manager</t>
  </si>
  <si>
    <t>小时</t>
  </si>
  <si>
    <t>Editor</t>
  </si>
  <si>
    <t>Designer</t>
  </si>
  <si>
    <r>
      <t>报价单</t>
    </r>
    <phoneticPr fontId="12" type="noConversion"/>
  </si>
  <si>
    <r>
      <t>ADV结算(含税）</t>
    </r>
    <phoneticPr fontId="12" type="noConversion"/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</si>
</sst>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16r2="http://schemas.microsoft.com/office/spreadsheetml/2015/02/main" xmlns:xdr="http://schemas.openxmlformats.org/drawingml/2006/spreadsheetDrawing" xmlns:xr="http://schemas.microsoft.com/office/spreadsheetml/2014/revision" count="5" mc:Ignorable="x14ac x16r2 xr">
  <numFmts count="12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41" formatCode="_(* #,##0_);_(* (#,##0);_(* &quot;-&quot;_);_(@_)"/>
    <numFmt numFmtId="42" formatCode="_(&quot;$&quot;* #,##0_);_(&quot;$&quot;* (#,##0);_(&quot;$&quot;* &quot;-&quot;_);_(@_)"/>
    <numFmt numFmtId="43" formatCode="_ * #,##0.00_ ;_ * \-#,##0.00_ ;_ * &quot;-&quot;??_ ;_ @_ "/>
    <numFmt numFmtId="44" formatCode="_(&quot;$&quot;* #,##0.00_);_(&quot;$&quot;* (#,##0.00);_(&quot;$&quot;* &quot;-&quot;??_);_(@_)"/>
    <numFmt numFmtId="176" formatCode="0_);[Red]\(0\)"/>
    <numFmt numFmtId="177" formatCode="0_ "/>
    <numFmt numFmtId="178" formatCode="\¥#,##0.00_);[Red]\(\¥#,##0.00\)"/>
    <numFmt numFmtId="179" formatCode="\¥#,##0.00;[Red]\¥#,##0.00"/>
  </numFmts>
  <fonts count="15">
    <font>
      <name val="宋体"/>
      <charset val="134"/>
      <color rgb="FF000000"/>
      <sz val="12"/>
    </font>
    <font>
      <name val="微软雅黑"/>
      <charset val="134"/>
      <family val="2"/>
      <color rgb="FF000000"/>
      <sz val="12"/>
    </font>
    <font>
      <name val="微软雅黑"/>
      <charset val="134"/>
      <family val="2"/>
      <b/>
      <color rgb="FF000000"/>
      <sz val="28"/>
    </font>
    <font>
      <name val="微软雅黑"/>
      <charset val="134"/>
      <family val="2"/>
      <b/>
      <color rgb="FF000000"/>
      <sz val="10"/>
    </font>
    <font>
      <name val="微软雅黑"/>
      <charset val="134"/>
      <family val="2"/>
      <color rgb="FF000000"/>
      <sz val="10"/>
    </font>
    <font>
      <name val="微软雅黑"/>
      <charset val="134"/>
      <family val="2"/>
      <b/>
      <color rgb="FF000000"/>
      <sz val="11"/>
    </font>
    <font>
      <name val="微软雅黑"/>
      <charset val="134"/>
      <family val="2"/>
      <color rgb="FF000000"/>
      <sz val="9"/>
    </font>
    <font>
      <name val="微软雅黑"/>
      <charset val="134"/>
      <family val="2"/>
      <color rgb="FF000000"/>
      <sz val="9"/>
    </font>
    <font>
      <name val="微软雅黑"/>
      <charset val="134"/>
      <family val="2"/>
      <color rgb="FF000000"/>
      <sz val="10"/>
    </font>
    <font>
      <name val="宋体"/>
      <charset val="134"/>
      <family val="3"/>
      <b/>
      <color rgb="FF0070C0"/>
      <sz val="12"/>
      <scheme val="minor"/>
    </font>
    <font>
      <name val="Arial"/>
      <family val="2"/>
      <color rgb="FF000000"/>
      <sz val="10"/>
    </font>
    <font>
      <name val="宋体"/>
      <charset val="134"/>
      <family val="3"/>
      <color rgb="FF000000"/>
      <sz val="12"/>
    </font>
    <font>
      <name val="宋体"/>
      <charset val="134"/>
      <family val="3"/>
      <color rgb="FF000000"/>
      <sz val="9"/>
    </font>
    <font>
      <name val="宋体"/>
      <charset val="134"/>
      <family val="3"/>
      <b/>
      <color rgb="FF000000"/>
      <sz val="12"/>
      <scheme val="minor"/>
    </font>
    <font>
      <name val="微软雅黑"/>
      <charset val="134"/>
      <family val="2"/>
      <b/>
      <color rgb="FF000000"/>
      <sz val="10"/>
    </font>
  </fonts>
  <fills count="8">
    <fill>
      <patternFill patternType="none"/>
    </fill>
    <fill>
      <patternFill patternType="gray125"/>
    </fill>
    <fill>
      <patternFill patternType="solid">
        <fgColor rgb="FFFEE59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none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 style="none">
        <color rgb="FF000000"/>
      </diagonal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medium">
        <color rgb="FF000000"/>
      </left>
      <right style="thin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diagonal style="none">
        <color rgb="FF000000"/>
      </diagonal>
    </border>
  </borders>
  <cellStyleXfs count="6">
    <xf numFmtId="0" fontId="0" fillId="0" borderId="0" xfId="0" applyAlignment="1">
      <alignment vertical="center"/>
    </xf>
    <xf numFmtId="43" fontId="11" fillId="0" borderId="0" xfId="0" applyNumberFormat="1" applyFont="1" applyAlignment="1">
      <alignment vertical="center"/>
    </xf>
    <xf numFmtId="0" fontId="11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1" fillId="0" borderId="0" xfId="0" applyFont="1"/>
  </cellStyleXfs>
  <cellXfs count="65">
    <xf numFmtId="0" fontId="0" fillId="0" borderId="0" xfId="0" applyAlignment="1">
      <alignment vertical="center"/>
    </xf>
    <xf numFmtId="0" fontId="1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76" fontId="4" fillId="0" borderId="0" xfId="0" applyNumberFormat="1" applyFont="1" applyAlignment="1">
      <alignment horizontal="left"/>
    </xf>
    <xf numFmtId="0" fontId="4" fillId="0" borderId="0" xfId="0" applyFont="1" applyAlignment="1">
      <alignment vertical="center" wrapText="1"/>
    </xf>
    <xf numFmtId="176" fontId="4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left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left"/>
    </xf>
    <xf numFmtId="0" fontId="6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 wrapText="1"/>
    </xf>
    <xf numFmtId="40" fontId="7" fillId="0" borderId="8" xfId="0" applyNumberFormat="1" applyFont="1" applyBorder="1" applyAlignment="1">
      <alignment horizontal="center" vertical="center"/>
    </xf>
    <xf numFmtId="9" fontId="6" fillId="0" borderId="8" xfId="0" applyNumberFormat="1" applyFont="1" applyBorder="1" applyAlignment="1">
      <alignment horizontal="center" vertical="center"/>
    </xf>
    <xf numFmtId="177" fontId="6" fillId="0" borderId="8" xfId="0" applyNumberFormat="1" applyFont="1" applyBorder="1" applyAlignment="1">
      <alignment horizontal="center" vertical="center"/>
    </xf>
    <xf numFmtId="37" fontId="7" fillId="0" borderId="10" xfId="0" applyNumberFormat="1" applyFont="1" applyBorder="1" applyAlignment="1">
      <alignment horizontal="center" vertical="center"/>
    </xf>
    <xf numFmtId="176" fontId="3" fillId="3" borderId="13" xfId="0" applyNumberFormat="1" applyFont="1" applyFill="1" applyBorder="1" applyAlignment="1">
      <alignment horizontal="right" vertical="center"/>
    </xf>
    <xf numFmtId="178" fontId="3" fillId="3" borderId="15" xfId="0" applyNumberFormat="1" applyFont="1" applyFill="1" applyBorder="1" applyAlignment="1">
      <alignment horizontal="right" vertical="center"/>
    </xf>
    <xf numFmtId="176" fontId="3" fillId="0" borderId="0" xfId="0" applyNumberFormat="1" applyFont="1"/>
    <xf numFmtId="176" fontId="3" fillId="0" borderId="0" xfId="0" applyNumberFormat="1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8" fillId="0" borderId="7" xfId="0" applyFont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79" fontId="3" fillId="0" borderId="10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 wrapText="1"/>
    </xf>
    <xf numFmtId="178" fontId="3" fillId="0" borderId="10" xfId="0" applyNumberFormat="1" applyFont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right" vertical="center" wrapText="1"/>
    </xf>
    <xf numFmtId="178" fontId="3" fillId="5" borderId="18" xfId="0" applyNumberFormat="1" applyFont="1" applyFill="1" applyBorder="1" applyAlignment="1">
      <alignment horizontal="right" vertical="center"/>
    </xf>
    <xf numFmtId="178" fontId="3" fillId="3" borderId="18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179" fontId="3" fillId="0" borderId="0" xfId="0" applyNumberFormat="1" applyFont="1" applyAlignment="1">
      <alignment horizontal="right" vertical="center"/>
    </xf>
    <xf numFmtId="0" fontId="0" fillId="6" borderId="0" xfId="0" applyFill="1" applyAlignment="1">
      <alignment vertical="center"/>
    </xf>
    <xf numFmtId="176" fontId="10" fillId="0" borderId="0" xfId="0" applyNumberFormat="1" applyFont="1" applyAlignment="1">
      <alignment horizontal="left"/>
    </xf>
    <xf numFmtId="0" fontId="13" fillId="7" borderId="0" xfId="0" applyFont="1" applyFill="1" applyAlignment="1">
      <alignment horizontal="right" vertical="center"/>
    </xf>
    <xf numFmtId="179" fontId="14" fillId="7" borderId="0" xfId="0" applyNumberFormat="1" applyFont="1" applyFill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5" fillId="2" borderId="4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3" fillId="0" borderId="16" xfId="0" applyFont="1" applyBorder="1" applyAlignment="1">
      <alignment horizontal="right" vertical="center" wrapText="1"/>
    </xf>
    <xf numFmtId="176" fontId="3" fillId="3" borderId="13" xfId="0" applyNumberFormat="1" applyFont="1" applyFill="1" applyBorder="1" applyAlignment="1">
      <alignment horizontal="right" vertical="center"/>
    </xf>
    <xf numFmtId="176" fontId="3" fillId="3" borderId="14" xfId="0" applyNumberFormat="1" applyFont="1" applyFill="1" applyBorder="1" applyAlignment="1">
      <alignment horizontal="right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</cellXfs>
  <cellStyles count="6">
    <cellStyle name="常规" xfId="0" builtinId="0"/>
    <cellStyle name="常规 2" xfId="4"/>
    <cellStyle name="常规_flash" xfId="3"/>
    <cellStyle name="常规_quotation GW" xfId="5"/>
    <cellStyle name="常规_长城会短信相关活动报价1016" xfId="2"/>
    <cellStyle name="千位分隔" xfId="1" builtinId="3"/>
  </cellStyles>
  <dxfs count="0"/>
  <tableStyles count="0" defaultTableStyle="TableStyleMedium2" defaultPivotStyle="PivotStyleLight16"/>
  <colors>
    <mruColors>
      <color rgb="FF00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 TargetMode="Internal"/><Relationship Id="rId2" Type="http://schemas.openxmlformats.org/officeDocument/2006/relationships/worksheet" Target="worksheets/sheet2.xml" TargetMode="Internal"/><Relationship Id="rId3" Type="http://schemas.openxmlformats.org/officeDocument/2006/relationships/worksheet" Target="worksheets/sheet3.xml" TargetMode="Internal"/><Relationship Id="rId4" Type="http://schemas.openxmlformats.org/officeDocument/2006/relationships/worksheet" Target="worksheets/sheet4.xml" TargetMode="Internal"/><Relationship Id="rId5" Type="http://schemas.openxmlformats.org/officeDocument/2006/relationships/theme" Target="theme/theme1.xml" TargetMode="Internal"/><Relationship Id="rId6" Type="http://schemas.openxmlformats.org/officeDocument/2006/relationships/styles" Target="styles.xml" TargetMode="Internal"/><Relationship Id="rId7" Type="http://schemas.openxmlformats.org/officeDocument/2006/relationships/sharedStrings" Target="sharedStrings.xml" TargetMode="Internal"/><Relationship Id="rId8" Type="http://schemas.openxmlformats.org/officeDocument/2006/relationships/calcChain" Target="calcChain.xml" TargetMode="Interna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sheetViews>
    <sheetView workbookViewId="0" tabSelected="1">
      <selection pane="topLeft" activeCell="G22" sqref="G22"/>
    </sheetView>
  </sheetViews>
  <sheetFormatPr baseColWidth="8" defaultColWidth="8.9140625" defaultRowHeight="15"/>
  <cols>
    <col min="1" max="1" width="5.08203125" customWidth="1"/>
    <col min="2" max="2" width="27.58203125" customWidth="1"/>
    <col min="3" max="3" width="32.33203125" customWidth="1"/>
    <col min="4" max="4" width="21" customWidth="1"/>
  </cols>
  <sheetData>
    <row ht="37.5" customHeight="1" r="1" spans="2:3">
      <c r="B1" s="50" t="s">
        <v>56</v>
      </c>
      <c r="C1" s="50"/>
    </row>
    <row r="2" spans="2:3">
      <c r="B2" s="5" t="s">
        <v>0</v>
      </c>
      <c r="C2" s="6" t="s">
        <v>1</v>
      </c>
    </row>
    <row ht="34" customHeight="1" r="3" spans="2:3">
      <c r="B3" s="5" t="s">
        <v>2</v>
      </c>
      <c r="C3" s="9" t="s">
        <v>3</v>
      </c>
    </row>
    <row ht="16.5" customHeight="1" r="4" spans="2:3" s="1" customFormat="1">
      <c r="B4" s="11" t="s">
        <v>4</v>
      </c>
      <c r="C4" s="6" t="s">
        <v>5</v>
      </c>
    </row>
    <row ht="16.5" customHeight="1" r="5" spans="2:3" s="1" customFormat="1">
      <c r="B5" s="11" t="s">
        <v>6</v>
      </c>
      <c r="C5" s="12"/>
    </row>
    <row ht="16.5" customHeight="1" r="6" spans="2:3" s="1" customFormat="1">
      <c r="B6" s="13"/>
      <c r="C6" s="13"/>
    </row>
    <row ht="30.75" customHeight="1" r="7" spans="2:3" s="1" customFormat="1">
      <c r="B7" s="14" t="s">
        <v>7</v>
      </c>
      <c r="C7" s="17" t="s">
        <v>8</v>
      </c>
    </row>
    <row ht="16.5" r="8" spans="2:3" s="1" customFormat="1">
      <c r="B8" s="51" t="s">
        <v>9</v>
      </c>
      <c r="C8" s="52"/>
    </row>
    <row r="9" spans="2:3" s="1" customFormat="1">
      <c r="B9" s="37" t="s">
        <v>10</v>
      </c>
      <c r="C9" s="38">
        <f>Medical!H48</f>
        <v>162100</v>
      </c>
    </row>
    <row ht="16.5" r="10" spans="2:3" s="1" customFormat="1">
      <c r="B10" s="51" t="s">
        <v>11</v>
      </c>
      <c r="C10" s="52"/>
    </row>
    <row r="11" spans="2:3">
      <c r="B11" s="37" t="s">
        <v>10</v>
      </c>
      <c r="C11" s="38">
        <f>Creative!H13</f>
        <v>256100</v>
      </c>
    </row>
    <row ht="16.5" r="12" spans="2:3" s="1" customFormat="1">
      <c r="B12" s="51" t="s">
        <v>12</v>
      </c>
      <c r="C12" s="52"/>
    </row>
    <row r="13" spans="2:3">
      <c r="B13" s="37" t="s">
        <v>10</v>
      </c>
      <c r="C13" s="36">
        <f>'Staffing Fee'!H12</f>
        <v>68800</v>
      </c>
    </row>
    <row ht="3.75" customHeight="1" r="14" spans="2:3">
      <c r="B14" s="39"/>
      <c r="C14" s="40"/>
    </row>
    <row r="15" spans="2:3">
      <c r="B15" s="41" t="s">
        <v>10</v>
      </c>
      <c r="C15" s="42">
        <f>C9+C11+C13</f>
        <v>487000</v>
      </c>
    </row>
    <row r="16" spans="2:3">
      <c r="B16" s="41" t="s">
        <v>13</v>
      </c>
      <c r="C16" s="42">
        <f>C15*0.06</f>
        <v>29220</v>
      </c>
    </row>
    <row r="17" spans="2:4">
      <c r="B17" s="25" t="s">
        <v>14</v>
      </c>
      <c r="C17" s="43">
        <f>C15+C16</f>
        <v>516220</v>
      </c>
    </row>
    <row r="18" spans="2:4">
      <c r="B18" s="44" t="s">
        <v>15</v>
      </c>
      <c r="C18" s="45">
        <v>486630.1</v>
      </c>
      <c r="D18" s="46"/>
    </row>
    <row r="19" spans="2:4">
      <c r="B19" s="48" t="s">
        <v>57</v>
      </c>
      <c r="C19" s="49">
        <f>C18/1.06*0.9</f>
        <v>413176.5</v>
      </c>
      <c r="D19" s="46" t="s">
        <v>16</v>
      </c>
    </row>
    <row r="22" spans="2:4">
      <c r="B22" s="27"/>
    </row>
    <row r="23" spans="2:4">
      <c r="B23" s="47"/>
    </row>
    <row r="24" spans="2:4">
      <c r="B24" s="47"/>
    </row>
    <row r="25" spans="2:4">
      <c r="B25" s="47"/>
    </row>
    <row r="26" spans="2:4">
      <c r="B26" s="47"/>
    </row>
    <row r="27" spans="2:4">
      <c r="B27" s="47"/>
    </row>
  </sheetData>
  <mergeCells count="4">
    <mergeCell ref="B1:C1"/>
    <mergeCell ref="B8:C8"/>
    <mergeCell ref="B10:C10"/>
    <mergeCell ref="B12:C12"/>
  </mergeCells>
  <phoneticPr fontId="12" type="noConversion"/>
  <pageMargins left="0.75" right="0.75" top="1" bottom="1" header="0.3" footer="0.3"/>
  <pageSetup paperSize="9" fitToWidth="0" orientation="portrait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sheetViews>
    <sheetView workbookViewId="0">
      <selection pane="topLeft" activeCell="E5" sqref="E5"/>
    </sheetView>
  </sheetViews>
  <sheetFormatPr baseColWidth="8" defaultColWidth="8.9140625" defaultRowHeight="16"/>
  <cols>
    <col min="1" max="1" width="6.4140625" customWidth="1"/>
    <col min="2" max="2" width="28.4140625" style="2" customWidth="1"/>
    <col min="3" max="3" width="31.9140625" style="2" customWidth="1"/>
    <col min="4" max="4" width="11.9140625" style="2" customWidth="1"/>
    <col min="5" max="6" width="8.9140625" style="2" customWidth="1"/>
    <col min="7" max="7" width="11.4140625" style="2" customWidth="1"/>
    <col min="8" max="8" width="30" style="2" customWidth="1"/>
  </cols>
  <sheetData>
    <row ht="40" r="1" spans="2:8">
      <c r="B1" s="50" t="s">
        <v>56</v>
      </c>
      <c r="C1" s="50"/>
      <c r="D1" s="4"/>
      <c r="E1" s="4"/>
      <c r="F1" s="4"/>
      <c r="G1" s="4"/>
      <c r="H1" s="4"/>
    </row>
    <row ht="15" r="2" spans="2:8">
      <c r="B2" s="5" t="s">
        <v>0</v>
      </c>
      <c r="C2" s="6" t="s">
        <v>1</v>
      </c>
      <c r="D2" s="7"/>
      <c r="E2" s="8"/>
      <c r="F2" s="8"/>
      <c r="G2" s="8"/>
      <c r="H2" s="8"/>
    </row>
    <row ht="29" r="3" spans="2:8">
      <c r="B3" s="5" t="s">
        <v>2</v>
      </c>
      <c r="C3" s="9" t="s">
        <v>3</v>
      </c>
      <c r="D3" s="10"/>
      <c r="E3" s="8"/>
      <c r="F3" s="8"/>
      <c r="G3" s="8"/>
      <c r="H3" s="8"/>
    </row>
    <row ht="15" r="4" spans="2:8">
      <c r="B4" s="11" t="s">
        <v>4</v>
      </c>
      <c r="C4" s="6" t="s">
        <v>5</v>
      </c>
      <c r="D4" s="11"/>
      <c r="E4" s="11"/>
      <c r="F4" s="11"/>
      <c r="G4" s="11"/>
      <c r="H4" s="11"/>
    </row>
    <row ht="15" r="5" spans="2:8">
      <c r="B5" s="11" t="s">
        <v>6</v>
      </c>
      <c r="C5" s="12"/>
      <c r="D5" s="11"/>
      <c r="E5" s="11"/>
      <c r="F5" s="11"/>
      <c r="G5" s="11"/>
      <c r="H5" s="11"/>
    </row>
    <row ht="15" r="6" spans="2:8">
      <c r="B6" s="13"/>
      <c r="C6" s="13"/>
      <c r="D6" s="13"/>
      <c r="E6" s="13"/>
      <c r="F6" s="13"/>
      <c r="G6" s="13"/>
      <c r="H6" s="13"/>
    </row>
    <row ht="66" r="7" spans="2:8">
      <c r="B7" s="14" t="s">
        <v>7</v>
      </c>
      <c r="C7" s="15" t="s">
        <v>17</v>
      </c>
      <c r="D7" s="15" t="s">
        <v>18</v>
      </c>
      <c r="E7" s="16" t="s">
        <v>19</v>
      </c>
      <c r="F7" s="16" t="s">
        <v>20</v>
      </c>
      <c r="G7" s="16" t="s">
        <v>21</v>
      </c>
      <c r="H7" s="17" t="s">
        <v>22</v>
      </c>
    </row>
    <row ht="15.9" customHeight="1" r="8" spans="2:8">
      <c r="B8" s="51" t="s">
        <v>23</v>
      </c>
      <c r="C8" s="53"/>
      <c r="D8" s="53"/>
      <c r="E8" s="53"/>
      <c r="F8" s="53"/>
      <c r="G8" s="53"/>
      <c r="H8" s="52"/>
    </row>
    <row ht="15" r="9" spans="2:8">
      <c r="B9" s="32" t="s">
        <v>24</v>
      </c>
      <c r="C9" s="33" t="s">
        <v>25</v>
      </c>
      <c r="D9" s="59">
        <v>2021</v>
      </c>
      <c r="E9" s="21">
        <v>2000</v>
      </c>
      <c r="F9" s="34" t="s">
        <v>26</v>
      </c>
      <c r="G9" s="34">
        <v>1</v>
      </c>
      <c r="H9" s="24">
        <f>E9*G9</f>
        <v>2000</v>
      </c>
    </row>
    <row ht="15" r="10" spans="2:8">
      <c r="B10" s="32" t="s">
        <v>27</v>
      </c>
      <c r="C10" s="33" t="s">
        <v>28</v>
      </c>
      <c r="D10" s="60"/>
      <c r="E10" s="21">
        <v>300</v>
      </c>
      <c r="F10" s="34" t="s">
        <v>29</v>
      </c>
      <c r="G10" s="34">
        <v>42</v>
      </c>
      <c r="H10" s="24">
        <f>E10*G10</f>
        <v>12600</v>
      </c>
    </row>
    <row ht="29" r="11" spans="2:8">
      <c r="B11" s="32" t="s">
        <v>30</v>
      </c>
      <c r="C11" s="33" t="s">
        <v>31</v>
      </c>
      <c r="D11" s="60"/>
      <c r="E11" s="21">
        <v>100</v>
      </c>
      <c r="F11" s="34" t="s">
        <v>29</v>
      </c>
      <c r="G11" s="34">
        <v>42</v>
      </c>
      <c r="H11" s="24">
        <f>E11*G11</f>
        <v>4200</v>
      </c>
    </row>
    <row ht="15" r="12" spans="2:8">
      <c r="B12" s="32" t="s">
        <v>32</v>
      </c>
      <c r="C12" s="33" t="s">
        <v>28</v>
      </c>
      <c r="D12" s="60"/>
      <c r="E12" s="21">
        <v>30</v>
      </c>
      <c r="F12" s="34" t="s">
        <v>29</v>
      </c>
      <c r="G12" s="34">
        <v>41</v>
      </c>
      <c r="H12" s="24">
        <f>E12*G12</f>
        <v>1230</v>
      </c>
    </row>
    <row ht="15" r="13" spans="2:8">
      <c r="B13" s="32" t="s">
        <v>33</v>
      </c>
      <c r="C13" s="33" t="s">
        <v>34</v>
      </c>
      <c r="D13" s="60"/>
      <c r="E13" s="21">
        <v>15</v>
      </c>
      <c r="F13" s="34" t="s">
        <v>35</v>
      </c>
      <c r="G13" s="34">
        <v>110</v>
      </c>
      <c r="H13" s="24">
        <f>E13*G13</f>
        <v>1650</v>
      </c>
    </row>
    <row ht="15" r="14" spans="2:8">
      <c r="B14" s="32" t="s">
        <v>36</v>
      </c>
      <c r="C14" s="33" t="s">
        <v>36</v>
      </c>
      <c r="D14" s="60"/>
      <c r="E14" s="21">
        <v>7</v>
      </c>
      <c r="F14" s="34" t="s">
        <v>35</v>
      </c>
      <c r="G14" s="34">
        <v>12</v>
      </c>
      <c r="H14" s="24">
        <f>E14*G14</f>
        <v>84</v>
      </c>
    </row>
    <row ht="15" r="15" spans="2:8">
      <c r="B15" s="32" t="s">
        <v>37</v>
      </c>
      <c r="C15" s="33" t="s">
        <v>37</v>
      </c>
      <c r="D15" s="61"/>
      <c r="E15" s="21">
        <v>10</v>
      </c>
      <c r="F15" s="34" t="s">
        <v>35</v>
      </c>
      <c r="G15" s="34">
        <v>98</v>
      </c>
      <c r="H15" s="24">
        <f>E15*G15</f>
        <v>980</v>
      </c>
    </row>
    <row ht="15" r="16" spans="2:8">
      <c r="B16" s="54" t="s">
        <v>38</v>
      </c>
      <c r="C16" s="55"/>
      <c r="D16" s="55"/>
      <c r="E16" s="55"/>
      <c r="F16" s="55"/>
      <c r="G16" s="56"/>
      <c r="H16" s="36">
        <f>SUM(H9:H15)</f>
        <v>22744</v>
      </c>
    </row>
    <row r="17" spans="2:8">
      <c r="B17" s="51" t="s">
        <v>39</v>
      </c>
      <c r="C17" s="53"/>
      <c r="D17" s="53"/>
      <c r="E17" s="53"/>
      <c r="F17" s="53"/>
      <c r="G17" s="53"/>
      <c r="H17" s="52"/>
    </row>
    <row ht="15" r="18" spans="2:8">
      <c r="B18" s="32" t="s">
        <v>24</v>
      </c>
      <c r="C18" s="33" t="s">
        <v>25</v>
      </c>
      <c r="D18" s="59">
        <v>2021</v>
      </c>
      <c r="E18" s="21">
        <v>2000</v>
      </c>
      <c r="F18" s="34" t="s">
        <v>26</v>
      </c>
      <c r="G18" s="34">
        <v>3</v>
      </c>
      <c r="H18" s="24">
        <f>E18*G18</f>
        <v>6000</v>
      </c>
    </row>
    <row ht="15" r="19" spans="2:8">
      <c r="B19" s="32" t="s">
        <v>27</v>
      </c>
      <c r="C19" s="33" t="s">
        <v>28</v>
      </c>
      <c r="D19" s="60"/>
      <c r="E19" s="21">
        <v>300</v>
      </c>
      <c r="F19" s="34" t="s">
        <v>29</v>
      </c>
      <c r="G19" s="34">
        <v>90</v>
      </c>
      <c r="H19" s="24">
        <f>E19*G19</f>
        <v>27000</v>
      </c>
    </row>
    <row ht="29" r="20" spans="2:8">
      <c r="B20" s="32" t="s">
        <v>30</v>
      </c>
      <c r="C20" s="33" t="s">
        <v>31</v>
      </c>
      <c r="D20" s="60"/>
      <c r="E20" s="21">
        <v>100</v>
      </c>
      <c r="F20" s="34" t="s">
        <v>29</v>
      </c>
      <c r="G20" s="34">
        <v>90</v>
      </c>
      <c r="H20" s="24">
        <f>E20*G20</f>
        <v>9000</v>
      </c>
    </row>
    <row ht="15" r="21" spans="2:8">
      <c r="B21" s="32" t="s">
        <v>32</v>
      </c>
      <c r="C21" s="33" t="s">
        <v>28</v>
      </c>
      <c r="D21" s="60"/>
      <c r="E21" s="21">
        <v>30</v>
      </c>
      <c r="F21" s="34" t="s">
        <v>29</v>
      </c>
      <c r="G21" s="34">
        <v>76</v>
      </c>
      <c r="H21" s="24">
        <f>E21*G21</f>
        <v>2280</v>
      </c>
    </row>
    <row ht="15" r="22" spans="2:8">
      <c r="B22" s="32" t="s">
        <v>33</v>
      </c>
      <c r="C22" s="33" t="s">
        <v>34</v>
      </c>
      <c r="D22" s="60"/>
      <c r="E22" s="21">
        <v>15</v>
      </c>
      <c r="F22" s="34" t="s">
        <v>35</v>
      </c>
      <c r="G22" s="34">
        <v>200</v>
      </c>
      <c r="H22" s="24">
        <f>E22*G22</f>
        <v>3000</v>
      </c>
    </row>
    <row ht="15" r="23" spans="2:8">
      <c r="B23" s="32" t="s">
        <v>36</v>
      </c>
      <c r="C23" s="33" t="s">
        <v>36</v>
      </c>
      <c r="D23" s="60"/>
      <c r="E23" s="21">
        <v>7</v>
      </c>
      <c r="F23" s="34" t="s">
        <v>35</v>
      </c>
      <c r="G23" s="34">
        <v>16</v>
      </c>
      <c r="H23" s="24">
        <f>E23*G23</f>
        <v>112</v>
      </c>
    </row>
    <row ht="15" r="24" spans="2:8">
      <c r="B24" s="32" t="s">
        <v>37</v>
      </c>
      <c r="C24" s="33" t="s">
        <v>37</v>
      </c>
      <c r="D24" s="61"/>
      <c r="E24" s="21">
        <v>10</v>
      </c>
      <c r="F24" s="34" t="s">
        <v>35</v>
      </c>
      <c r="G24" s="34">
        <v>195</v>
      </c>
      <c r="H24" s="24">
        <f>E24*G24</f>
        <v>1950</v>
      </c>
    </row>
    <row ht="15" r="25" spans="2:8">
      <c r="B25" s="54" t="s">
        <v>38</v>
      </c>
      <c r="C25" s="55"/>
      <c r="D25" s="55"/>
      <c r="E25" s="55"/>
      <c r="F25" s="55"/>
      <c r="G25" s="56"/>
      <c r="H25" s="36">
        <f>SUM(H18:H24)</f>
        <v>49342</v>
      </c>
    </row>
    <row r="26" spans="2:8">
      <c r="B26" s="51" t="s">
        <v>40</v>
      </c>
      <c r="C26" s="53"/>
      <c r="D26" s="53"/>
      <c r="E26" s="53"/>
      <c r="F26" s="53"/>
      <c r="G26" s="53"/>
      <c r="H26" s="52"/>
    </row>
    <row ht="15" r="27" spans="2:8">
      <c r="B27" s="32" t="s">
        <v>24</v>
      </c>
      <c r="C27" s="33" t="s">
        <v>25</v>
      </c>
      <c r="D27" s="59">
        <v>2021</v>
      </c>
      <c r="E27" s="21">
        <v>2000</v>
      </c>
      <c r="F27" s="34" t="s">
        <v>26</v>
      </c>
      <c r="G27" s="34">
        <v>3</v>
      </c>
      <c r="H27" s="24">
        <f>E27*G27</f>
        <v>6000</v>
      </c>
    </row>
    <row ht="15" r="28" spans="2:8">
      <c r="B28" s="32" t="s">
        <v>27</v>
      </c>
      <c r="C28" s="33" t="s">
        <v>28</v>
      </c>
      <c r="D28" s="60"/>
      <c r="E28" s="21">
        <v>300</v>
      </c>
      <c r="F28" s="34" t="s">
        <v>29</v>
      </c>
      <c r="G28" s="34">
        <v>90</v>
      </c>
      <c r="H28" s="24">
        <f>E28*G28</f>
        <v>27000</v>
      </c>
    </row>
    <row ht="29" r="29" spans="2:8">
      <c r="B29" s="32" t="s">
        <v>30</v>
      </c>
      <c r="C29" s="33" t="s">
        <v>31</v>
      </c>
      <c r="D29" s="60"/>
      <c r="E29" s="21">
        <v>100</v>
      </c>
      <c r="F29" s="34" t="s">
        <v>29</v>
      </c>
      <c r="G29" s="34">
        <v>90</v>
      </c>
      <c r="H29" s="24">
        <f>E29*G29</f>
        <v>9000</v>
      </c>
    </row>
    <row ht="15" r="30" spans="2:8">
      <c r="B30" s="32" t="s">
        <v>32</v>
      </c>
      <c r="C30" s="33" t="s">
        <v>28</v>
      </c>
      <c r="D30" s="60"/>
      <c r="E30" s="21">
        <v>30</v>
      </c>
      <c r="F30" s="34" t="s">
        <v>29</v>
      </c>
      <c r="G30" s="34">
        <v>80</v>
      </c>
      <c r="H30" s="24">
        <f>E30*G30</f>
        <v>2400</v>
      </c>
    </row>
    <row ht="15" r="31" spans="2:8">
      <c r="B31" s="32" t="s">
        <v>33</v>
      </c>
      <c r="C31" s="33" t="s">
        <v>34</v>
      </c>
      <c r="D31" s="60"/>
      <c r="E31" s="21">
        <v>15</v>
      </c>
      <c r="F31" s="34" t="s">
        <v>35</v>
      </c>
      <c r="G31" s="34">
        <v>108</v>
      </c>
      <c r="H31" s="24">
        <f>E31*G31</f>
        <v>1620</v>
      </c>
    </row>
    <row ht="15" r="32" spans="2:8">
      <c r="B32" s="32" t="s">
        <v>36</v>
      </c>
      <c r="C32" s="33" t="s">
        <v>36</v>
      </c>
      <c r="D32" s="60"/>
      <c r="E32" s="21">
        <v>7</v>
      </c>
      <c r="F32" s="34" t="s">
        <v>35</v>
      </c>
      <c r="G32" s="34">
        <v>14</v>
      </c>
      <c r="H32" s="24">
        <f>E32*G32</f>
        <v>98</v>
      </c>
    </row>
    <row ht="15" r="33" spans="2:8">
      <c r="B33" s="32" t="s">
        <v>37</v>
      </c>
      <c r="C33" s="33" t="s">
        <v>37</v>
      </c>
      <c r="D33" s="61"/>
      <c r="E33" s="21">
        <v>10</v>
      </c>
      <c r="F33" s="34" t="s">
        <v>35</v>
      </c>
      <c r="G33" s="34">
        <v>92</v>
      </c>
      <c r="H33" s="24">
        <f>E33*G33</f>
        <v>920</v>
      </c>
    </row>
    <row ht="15" r="34" spans="2:8">
      <c r="B34" s="54" t="s">
        <v>38</v>
      </c>
      <c r="C34" s="55"/>
      <c r="D34" s="55"/>
      <c r="E34" s="55"/>
      <c r="F34" s="55"/>
      <c r="G34" s="56"/>
      <c r="H34" s="36">
        <f>SUM(H27:H33)</f>
        <v>47038</v>
      </c>
    </row>
    <row r="35" spans="2:8">
      <c r="B35" s="51" t="s">
        <v>41</v>
      </c>
      <c r="C35" s="53"/>
      <c r="D35" s="53"/>
      <c r="E35" s="53"/>
      <c r="F35" s="53"/>
      <c r="G35" s="53"/>
      <c r="H35" s="52"/>
    </row>
    <row ht="15" r="36" spans="2:8">
      <c r="B36" s="32" t="s">
        <v>24</v>
      </c>
      <c r="C36" s="33" t="s">
        <v>25</v>
      </c>
      <c r="D36" s="59">
        <v>2021</v>
      </c>
      <c r="E36" s="21">
        <v>2000</v>
      </c>
      <c r="F36" s="34" t="s">
        <v>26</v>
      </c>
      <c r="G36" s="34">
        <v>1</v>
      </c>
      <c r="H36" s="24">
        <f>E36*G36</f>
        <v>2000</v>
      </c>
    </row>
    <row ht="15" r="37" spans="2:8">
      <c r="B37" s="32" t="s">
        <v>27</v>
      </c>
      <c r="C37" s="33" t="s">
        <v>28</v>
      </c>
      <c r="D37" s="60"/>
      <c r="E37" s="21">
        <v>300</v>
      </c>
      <c r="F37" s="34" t="s">
        <v>29</v>
      </c>
      <c r="G37" s="34">
        <v>30</v>
      </c>
      <c r="H37" s="24">
        <f>E37*G37</f>
        <v>9000</v>
      </c>
    </row>
    <row ht="29" r="38" spans="2:8">
      <c r="B38" s="32" t="s">
        <v>30</v>
      </c>
      <c r="C38" s="33" t="s">
        <v>31</v>
      </c>
      <c r="D38" s="60"/>
      <c r="E38" s="21">
        <v>100</v>
      </c>
      <c r="F38" s="34" t="s">
        <v>29</v>
      </c>
      <c r="G38" s="34">
        <v>30</v>
      </c>
      <c r="H38" s="24">
        <f>E38*G38</f>
        <v>3000</v>
      </c>
    </row>
    <row ht="15" r="39" spans="2:8">
      <c r="B39" s="32" t="s">
        <v>32</v>
      </c>
      <c r="C39" s="33" t="s">
        <v>28</v>
      </c>
      <c r="D39" s="60"/>
      <c r="E39" s="21">
        <v>30</v>
      </c>
      <c r="F39" s="34" t="s">
        <v>29</v>
      </c>
      <c r="G39" s="34">
        <v>30</v>
      </c>
      <c r="H39" s="24">
        <f>E39*G39</f>
        <v>900</v>
      </c>
    </row>
    <row ht="15" r="40" spans="2:8">
      <c r="B40" s="32" t="s">
        <v>33</v>
      </c>
      <c r="C40" s="33" t="s">
        <v>34</v>
      </c>
      <c r="D40" s="60"/>
      <c r="E40" s="21">
        <v>15</v>
      </c>
      <c r="F40" s="34" t="s">
        <v>35</v>
      </c>
      <c r="G40" s="34">
        <v>70</v>
      </c>
      <c r="H40" s="24">
        <f>E40*G40</f>
        <v>1050</v>
      </c>
    </row>
    <row ht="15" r="41" spans="2:8">
      <c r="B41" s="32" t="s">
        <v>36</v>
      </c>
      <c r="C41" s="33" t="s">
        <v>36</v>
      </c>
      <c r="D41" s="60"/>
      <c r="E41" s="21">
        <v>7</v>
      </c>
      <c r="F41" s="34" t="s">
        <v>35</v>
      </c>
      <c r="G41" s="34">
        <v>8</v>
      </c>
      <c r="H41" s="24">
        <f>E41*G41</f>
        <v>56</v>
      </c>
    </row>
    <row ht="15" r="42" spans="2:8">
      <c r="B42" s="32" t="s">
        <v>37</v>
      </c>
      <c r="C42" s="33" t="s">
        <v>37</v>
      </c>
      <c r="D42" s="61"/>
      <c r="E42" s="21">
        <v>10</v>
      </c>
      <c r="F42" s="34" t="s">
        <v>35</v>
      </c>
      <c r="G42" s="34">
        <v>57</v>
      </c>
      <c r="H42" s="24">
        <f>E42*G42</f>
        <v>570</v>
      </c>
    </row>
    <row ht="15" r="43" spans="2:8">
      <c r="B43" s="54" t="s">
        <v>38</v>
      </c>
      <c r="C43" s="55"/>
      <c r="D43" s="55"/>
      <c r="E43" s="55"/>
      <c r="F43" s="55"/>
      <c r="G43" s="56"/>
      <c r="H43" s="36">
        <f>SUM(H36:H42)</f>
        <v>16576</v>
      </c>
    </row>
    <row r="44" spans="2:8">
      <c r="B44" s="51" t="s">
        <v>42</v>
      </c>
      <c r="C44" s="53"/>
      <c r="D44" s="53"/>
      <c r="E44" s="53"/>
      <c r="F44" s="53"/>
      <c r="G44" s="53"/>
      <c r="H44" s="52"/>
    </row>
    <row ht="15" r="45" spans="2:8">
      <c r="B45" s="32" t="s">
        <v>24</v>
      </c>
      <c r="C45" s="33" t="s">
        <v>25</v>
      </c>
      <c r="D45" s="20">
        <v>2021</v>
      </c>
      <c r="E45" s="21">
        <v>2000</v>
      </c>
      <c r="F45" s="34" t="s">
        <v>26</v>
      </c>
      <c r="G45" s="34">
        <v>4</v>
      </c>
      <c r="H45" s="24">
        <f>E45*G45</f>
        <v>8000</v>
      </c>
    </row>
    <row ht="29" r="46" spans="2:8">
      <c r="B46" s="32" t="s">
        <v>43</v>
      </c>
      <c r="C46" s="33" t="s">
        <v>44</v>
      </c>
      <c r="D46" s="20">
        <v>2021</v>
      </c>
      <c r="E46" s="21">
        <v>4600</v>
      </c>
      <c r="F46" s="34" t="s">
        <v>26</v>
      </c>
      <c r="G46" s="34">
        <v>4</v>
      </c>
      <c r="H46" s="24">
        <f>E46*G46</f>
        <v>18400</v>
      </c>
    </row>
    <row ht="15" r="47" spans="2:8">
      <c r="B47" s="54" t="s">
        <v>38</v>
      </c>
      <c r="C47" s="55"/>
      <c r="D47" s="55"/>
      <c r="E47" s="55"/>
      <c r="F47" s="55"/>
      <c r="G47" s="56"/>
      <c r="H47" s="36">
        <f>SUM(H45:H46)</f>
        <v>26400</v>
      </c>
    </row>
    <row ht="15" r="48" spans="2:8">
      <c r="B48" s="57" t="s">
        <v>10</v>
      </c>
      <c r="C48" s="58"/>
      <c r="D48" s="58"/>
      <c r="E48" s="58"/>
      <c r="F48" s="58"/>
      <c r="G48" s="58"/>
      <c r="H48" s="26">
        <f>H47+H43+H34+H25+H16</f>
        <v>162100</v>
      </c>
    </row>
  </sheetData>
  <mergeCells count="16">
    <mergeCell ref="B47:G47"/>
    <mergeCell ref="B48:G48"/>
    <mergeCell ref="D9:D15"/>
    <mergeCell ref="D18:D24"/>
    <mergeCell ref="D27:D33"/>
    <mergeCell ref="D36:D42"/>
    <mergeCell ref="B26:H26"/>
    <mergeCell ref="B34:G34"/>
    <mergeCell ref="B35:H35"/>
    <mergeCell ref="B43:G43"/>
    <mergeCell ref="B44:H44"/>
    <mergeCell ref="B1:C1"/>
    <mergeCell ref="B8:H8"/>
    <mergeCell ref="B16:G16"/>
    <mergeCell ref="B17:H17"/>
    <mergeCell ref="B25:G25"/>
  </mergeCells>
  <phoneticPr fontId="12" type="noConversion"/>
  <pageMargins left="0.7" right="0.7" top="0.75" bottom="0.75" header="0.3" footer="0.3"/>
  <pageSetup paperSize="9" scale="59" fitToHeight="0" orientation="portrait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sheetViews>
    <sheetView workbookViewId="0">
      <selection pane="topLeft" activeCell="F20" sqref="F20"/>
    </sheetView>
  </sheetViews>
  <sheetFormatPr baseColWidth="8" defaultColWidth="8.9140625" defaultRowHeight="16"/>
  <cols>
    <col min="1" max="1" width="6.4140625" customWidth="1"/>
    <col min="2" max="2" width="28.4140625" style="2" customWidth="1"/>
    <col min="3" max="3" width="30.58203125" style="2" customWidth="1"/>
    <col min="4" max="4" width="11.9140625" style="2" customWidth="1"/>
    <col min="5" max="6" width="8.9140625" style="2" customWidth="1"/>
    <col min="7" max="7" width="11.4140625" style="2" customWidth="1"/>
    <col min="8" max="8" width="30" style="2" customWidth="1"/>
  </cols>
  <sheetData>
    <row ht="40" r="1" spans="2:8">
      <c r="B1" s="50" t="s">
        <v>56</v>
      </c>
      <c r="C1" s="50"/>
      <c r="D1" s="4"/>
      <c r="E1" s="4"/>
      <c r="F1" s="4"/>
      <c r="G1" s="4"/>
      <c r="H1" s="4"/>
    </row>
    <row ht="15" r="2" spans="2:8">
      <c r="B2" s="5" t="s">
        <v>0</v>
      </c>
      <c r="C2" s="6" t="s">
        <v>1</v>
      </c>
      <c r="D2" s="7"/>
      <c r="E2" s="8"/>
      <c r="F2" s="8"/>
      <c r="G2" s="8"/>
      <c r="H2" s="8"/>
    </row>
    <row ht="29" r="3" spans="2:8">
      <c r="B3" s="5" t="s">
        <v>2</v>
      </c>
      <c r="C3" s="9" t="s">
        <v>3</v>
      </c>
      <c r="D3" s="10"/>
      <c r="E3" s="8"/>
      <c r="F3" s="8"/>
      <c r="G3" s="8"/>
      <c r="H3" s="8"/>
    </row>
    <row ht="15" r="4" spans="2:8">
      <c r="B4" s="11" t="s">
        <v>4</v>
      </c>
      <c r="C4" s="6" t="s">
        <v>5</v>
      </c>
      <c r="D4" s="11"/>
      <c r="E4" s="11"/>
      <c r="F4" s="11"/>
      <c r="G4" s="11"/>
      <c r="H4" s="11"/>
    </row>
    <row ht="15" r="5" spans="2:8">
      <c r="B5" s="11" t="s">
        <v>6</v>
      </c>
      <c r="C5" s="12"/>
      <c r="D5" s="11"/>
      <c r="E5" s="11"/>
      <c r="F5" s="11"/>
      <c r="G5" s="11"/>
      <c r="H5" s="11"/>
    </row>
    <row ht="15" r="6" spans="2:8">
      <c r="B6" s="13"/>
      <c r="C6" s="13"/>
      <c r="D6" s="13"/>
      <c r="E6" s="13"/>
      <c r="F6" s="13"/>
      <c r="G6" s="13"/>
      <c r="H6" s="13"/>
    </row>
    <row ht="66" r="7" spans="2:8">
      <c r="B7" s="14" t="s">
        <v>7</v>
      </c>
      <c r="C7" s="15" t="s">
        <v>17</v>
      </c>
      <c r="D7" s="15" t="s">
        <v>18</v>
      </c>
      <c r="E7" s="16" t="s">
        <v>19</v>
      </c>
      <c r="F7" s="16" t="s">
        <v>20</v>
      </c>
      <c r="G7" s="16" t="s">
        <v>21</v>
      </c>
      <c r="H7" s="17" t="s">
        <v>22</v>
      </c>
    </row>
    <row ht="15.9" customHeight="1" r="8" spans="2:8">
      <c r="B8" s="51" t="s">
        <v>45</v>
      </c>
      <c r="C8" s="53"/>
      <c r="D8" s="53"/>
      <c r="E8" s="53"/>
      <c r="F8" s="53"/>
      <c r="G8" s="53"/>
      <c r="H8" s="52"/>
    </row>
    <row ht="15" r="9" spans="2:8">
      <c r="B9" s="32" t="s">
        <v>46</v>
      </c>
      <c r="C9" s="33" t="s">
        <v>47</v>
      </c>
      <c r="D9" s="59">
        <v>2021</v>
      </c>
      <c r="E9" s="21">
        <v>800</v>
      </c>
      <c r="F9" s="34" t="s">
        <v>29</v>
      </c>
      <c r="G9" s="35">
        <v>67</v>
      </c>
      <c r="H9" s="24">
        <f>E9*G9</f>
        <v>53600</v>
      </c>
    </row>
    <row ht="15" r="10" spans="2:8">
      <c r="B10" s="32" t="s">
        <v>33</v>
      </c>
      <c r="C10" s="33" t="s">
        <v>34</v>
      </c>
      <c r="D10" s="60"/>
      <c r="E10" s="21">
        <v>15</v>
      </c>
      <c r="F10" s="34" t="s">
        <v>35</v>
      </c>
      <c r="G10" s="35">
        <v>100</v>
      </c>
      <c r="H10" s="24">
        <f>E10*G10</f>
        <v>1500</v>
      </c>
    </row>
    <row ht="15" r="11" spans="2:8">
      <c r="B11" s="32" t="s">
        <v>48</v>
      </c>
      <c r="C11" s="33" t="s">
        <v>49</v>
      </c>
      <c r="D11" s="61"/>
      <c r="E11" s="21">
        <v>3000</v>
      </c>
      <c r="F11" s="34" t="s">
        <v>50</v>
      </c>
      <c r="G11" s="35">
        <v>67</v>
      </c>
      <c r="H11" s="24">
        <f>E11*G11</f>
        <v>201000</v>
      </c>
    </row>
    <row ht="15" r="12" spans="2:8">
      <c r="B12" s="54" t="s">
        <v>38</v>
      </c>
      <c r="C12" s="55"/>
      <c r="D12" s="55"/>
      <c r="E12" s="55"/>
      <c r="F12" s="55"/>
      <c r="G12" s="56"/>
      <c r="H12" s="36">
        <f>SUM(H9:H11)</f>
        <v>256100</v>
      </c>
    </row>
    <row ht="15" r="13" spans="2:8">
      <c r="B13" s="57" t="s">
        <v>10</v>
      </c>
      <c r="C13" s="58"/>
      <c r="D13" s="58"/>
      <c r="E13" s="58"/>
      <c r="F13" s="58"/>
      <c r="G13" s="58"/>
      <c r="H13" s="26">
        <f>H12</f>
        <v>256100</v>
      </c>
    </row>
  </sheetData>
  <mergeCells count="5">
    <mergeCell ref="B1:C1"/>
    <mergeCell ref="B8:H8"/>
    <mergeCell ref="B12:G12"/>
    <mergeCell ref="B13:G13"/>
    <mergeCell ref="D9:D11"/>
  </mergeCells>
  <phoneticPr fontId="12" type="noConversion"/>
  <pageMargins left="0.7" right="0.7" top="0.75" bottom="0.75" header="0.3" footer="0.3"/>
  <pageSetup paperSize="9" scale="60" fitToHeight="0" orientation="portrait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sheetViews>
    <sheetView workbookViewId="0">
      <selection pane="topLeft" activeCell="C17" sqref="C17"/>
    </sheetView>
  </sheetViews>
  <sheetFormatPr baseColWidth="8" defaultColWidth="8.9140625" defaultRowHeight="16"/>
  <cols>
    <col min="1" max="1" width="5.08203125" customWidth="1"/>
    <col min="2" max="2" width="26.08203125" style="2" customWidth="1"/>
    <col min="3" max="3" width="34.6640625" style="3" customWidth="1"/>
    <col min="4" max="4" width="16.9140625" style="3" customWidth="1"/>
    <col min="5" max="5" width="11" style="2" customWidth="1"/>
    <col min="6" max="6" width="8.4140625" style="2" customWidth="1"/>
    <col min="7" max="7" width="10.08203125" style="2" customWidth="1"/>
    <col min="8" max="8" width="14.9140625" style="2" customWidth="1"/>
  </cols>
  <sheetData>
    <row ht="37.5" customHeight="1" r="1" spans="2:8">
      <c r="B1" s="50" t="s">
        <v>56</v>
      </c>
      <c r="C1" s="50"/>
      <c r="D1" s="4"/>
      <c r="E1" s="4"/>
      <c r="F1" s="4"/>
      <c r="G1" s="4"/>
      <c r="H1" s="4"/>
    </row>
    <row ht="15" r="2" spans="2:8">
      <c r="B2" s="5" t="s">
        <v>0</v>
      </c>
      <c r="C2" s="6" t="s">
        <v>1</v>
      </c>
      <c r="D2" s="7"/>
      <c r="E2" s="8"/>
      <c r="F2" s="8"/>
      <c r="G2" s="8"/>
      <c r="H2" s="8"/>
    </row>
    <row ht="29" r="3" spans="2:8">
      <c r="B3" s="5" t="s">
        <v>2</v>
      </c>
      <c r="C3" s="9" t="s">
        <v>3</v>
      </c>
      <c r="D3" s="10"/>
      <c r="E3" s="8"/>
      <c r="F3" s="8"/>
      <c r="G3" s="8"/>
      <c r="H3" s="8"/>
    </row>
    <row ht="16.5" customHeight="1" r="4" spans="2:8" s="1" customFormat="1">
      <c r="B4" s="11" t="s">
        <v>4</v>
      </c>
      <c r="C4" s="6" t="s">
        <v>5</v>
      </c>
      <c r="D4" s="11"/>
      <c r="E4" s="11"/>
      <c r="F4" s="11"/>
      <c r="G4" s="11"/>
      <c r="H4" s="11"/>
    </row>
    <row ht="16.5" customHeight="1" r="5" spans="2:8" s="1" customFormat="1">
      <c r="B5" s="11" t="s">
        <v>6</v>
      </c>
      <c r="C5" s="12"/>
      <c r="D5" s="11"/>
      <c r="E5" s="11"/>
      <c r="F5" s="11"/>
      <c r="G5" s="11"/>
      <c r="H5" s="11"/>
    </row>
    <row ht="16.5" customHeight="1" r="6" spans="2:8" s="1" customFormat="1">
      <c r="B6" s="13"/>
      <c r="C6" s="13"/>
      <c r="D6" s="13"/>
      <c r="E6" s="13"/>
      <c r="F6" s="13"/>
      <c r="G6" s="13"/>
      <c r="H6" s="13"/>
    </row>
    <row ht="39" customHeight="1" r="7" spans="2:8" s="1" customFormat="1">
      <c r="B7" s="14" t="s">
        <v>7</v>
      </c>
      <c r="C7" s="15" t="s">
        <v>17</v>
      </c>
      <c r="D7" s="15" t="s">
        <v>18</v>
      </c>
      <c r="E7" s="16" t="s">
        <v>19</v>
      </c>
      <c r="F7" s="16" t="s">
        <v>20</v>
      </c>
      <c r="G7" s="16" t="s">
        <v>21</v>
      </c>
      <c r="H7" s="17" t="s">
        <v>22</v>
      </c>
    </row>
    <row ht="33.75" customHeight="1" r="8" spans="2:8">
      <c r="B8" s="62" t="s">
        <v>51</v>
      </c>
      <c r="C8" s="63"/>
      <c r="D8" s="63"/>
      <c r="E8" s="63"/>
      <c r="F8" s="63"/>
      <c r="G8" s="63"/>
      <c r="H8" s="64"/>
    </row>
    <row ht="15" r="9" spans="2:8">
      <c r="B9" s="18" t="s">
        <v>52</v>
      </c>
      <c r="C9" s="19"/>
      <c r="D9" s="59">
        <v>2021</v>
      </c>
      <c r="E9" s="21">
        <v>400</v>
      </c>
      <c r="F9" s="22" t="s">
        <v>53</v>
      </c>
      <c r="G9" s="23">
        <v>97</v>
      </c>
      <c r="H9" s="24">
        <f>E9*G9</f>
        <v>38800</v>
      </c>
    </row>
    <row ht="15" r="10" spans="2:8">
      <c r="B10" s="18" t="s">
        <v>54</v>
      </c>
      <c r="C10" s="19"/>
      <c r="D10" s="60"/>
      <c r="E10" s="21">
        <v>150</v>
      </c>
      <c r="F10" s="22" t="s">
        <v>53</v>
      </c>
      <c r="G10" s="23">
        <v>100</v>
      </c>
      <c r="H10" s="24">
        <f>E10*G10</f>
        <v>15000</v>
      </c>
    </row>
    <row ht="15" r="11" spans="2:8">
      <c r="B11" s="18" t="s">
        <v>55</v>
      </c>
      <c r="C11" s="19"/>
      <c r="D11" s="61"/>
      <c r="E11" s="21">
        <v>150</v>
      </c>
      <c r="F11" s="22" t="s">
        <v>53</v>
      </c>
      <c r="G11" s="23">
        <v>100</v>
      </c>
      <c r="H11" s="24">
        <f>E11*G11</f>
        <v>15000</v>
      </c>
    </row>
    <row ht="15" r="12" spans="2:8">
      <c r="B12" s="57" t="s">
        <v>10</v>
      </c>
      <c r="C12" s="58"/>
      <c r="D12" s="58"/>
      <c r="E12" s="58"/>
      <c r="F12" s="58"/>
      <c r="G12" s="58"/>
      <c r="H12" s="26">
        <f>SUM(H9:H11)</f>
        <v>68800</v>
      </c>
    </row>
    <row r="16" spans="2:8">
      <c r="B16" s="27"/>
      <c r="C16" s="28"/>
      <c r="D16" s="28"/>
      <c r="E16" s="29"/>
    </row>
    <row r="17" spans="2:5">
      <c r="B17" s="6"/>
      <c r="C17" s="30"/>
      <c r="D17" s="30"/>
      <c r="E17" s="31"/>
    </row>
    <row r="18" spans="2:5">
      <c r="B18" s="6"/>
      <c r="C18" s="30"/>
      <c r="D18" s="30"/>
      <c r="E18" s="31"/>
    </row>
    <row r="19" spans="2:5">
      <c r="B19" s="6"/>
      <c r="C19" s="30"/>
      <c r="D19" s="30"/>
      <c r="E19" s="31"/>
    </row>
    <row r="20" spans="2:5">
      <c r="B20" s="6"/>
      <c r="C20" s="30"/>
      <c r="D20" s="30"/>
      <c r="E20" s="31"/>
    </row>
    <row r="21" spans="2:5">
      <c r="B21" s="6"/>
      <c r="C21" s="9"/>
      <c r="D21" s="9"/>
      <c r="E21" s="31"/>
    </row>
  </sheetData>
  <mergeCells count="4">
    <mergeCell ref="B1:C1"/>
    <mergeCell ref="B8:H8"/>
    <mergeCell ref="B12:G12"/>
    <mergeCell ref="D9:D11"/>
  </mergeCells>
  <phoneticPr fontId="12" type="noConversion"/>
  <pageMargins left="0.75" right="0.75" top="1" bottom="1" header="0.3" footer="0.3"/>
  <pageSetup paperSize="9" scale="63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Summary</vt:lpstr>
      <vt:lpstr>Medical</vt:lpstr>
      <vt:lpstr>Creative</vt:lpstr>
      <vt:lpstr>Staffing Fee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wenqing tian</cp:lastModifiedBy>
  <cp:lastPrinted>2023-02-24T07:00:00Z</cp:lastPrinted>
  <dcterms:created xsi:type="dcterms:W3CDTF">2016-06-29T09:42:00Z</dcterms:created>
  <dcterms:modified xsi:type="dcterms:W3CDTF">2024-02-05T04:28:13Z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888AFD911B00433AA1C87C970C7AC502_13</vt:lpwstr>
  </property>
</Properties>
</file>