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7\Desktop\"/>
    </mc:Choice>
  </mc:AlternateContent>
  <xr:revisionPtr revIDLastSave="0" documentId="8_{0B5BFFD1-11C1-4E6A-8AFB-5CFCC4049F72}" xr6:coauthVersionLast="47" xr6:coauthVersionMax="47" xr10:uidLastSave="{00000000-0000-0000-0000-000000000000}"/>
  <bookViews>
    <workbookView xWindow="0" yWindow="520" windowWidth="18470" windowHeight="14060" xr2:uid="{00000000-000D-0000-FFFF-FFFF00000000}"/>
  </bookViews>
  <sheets>
    <sheet name="Summary" sheetId="9" r:id="rId1"/>
    <sheet name="Medical" sheetId="12" r:id="rId2"/>
    <sheet name="Staffing Fee" sheetId="7" r:id="rId3"/>
  </sheets>
  <calcPr calcId="191029"/>
</workbook>
</file>

<file path=xl/calcChain.xml><?xml version="1.0" encoding="utf-8"?>
<calcChain xmlns="http://schemas.openxmlformats.org/spreadsheetml/2006/main">
  <c r="C17" i="9" l="1"/>
  <c r="H10" i="7" l="1"/>
  <c r="H11" i="7" s="1"/>
  <c r="C11" i="9" s="1"/>
  <c r="H9" i="7"/>
  <c r="H41" i="12"/>
  <c r="H40" i="12"/>
  <c r="H39" i="12"/>
  <c r="H36" i="12"/>
  <c r="H35" i="12"/>
  <c r="H34" i="12"/>
  <c r="H33" i="12"/>
  <c r="H32" i="12"/>
  <c r="H31" i="12"/>
  <c r="H30" i="12"/>
  <c r="H29" i="12"/>
  <c r="H37" i="12" s="1"/>
  <c r="H26" i="12"/>
  <c r="H25" i="12"/>
  <c r="H24" i="12"/>
  <c r="H23" i="12"/>
  <c r="H22" i="12"/>
  <c r="H21" i="12"/>
  <c r="H20" i="12"/>
  <c r="H27" i="12" s="1"/>
  <c r="H19" i="12"/>
  <c r="H16" i="12"/>
  <c r="H15" i="12"/>
  <c r="H14" i="12"/>
  <c r="H13" i="12"/>
  <c r="H12" i="12"/>
  <c r="H11" i="12"/>
  <c r="H10" i="12"/>
  <c r="H9" i="12"/>
  <c r="H17" i="12" s="1"/>
  <c r="H42" i="12" l="1"/>
  <c r="H43" i="12" s="1"/>
  <c r="C9" i="9" s="1"/>
  <c r="C13" i="9" s="1"/>
  <c r="C14" i="9" l="1"/>
  <c r="C15" i="9" s="1"/>
</calcChain>
</file>

<file path=xl/sharedStrings.xml><?xml version="1.0" encoding="utf-8"?>
<sst xmlns="http://schemas.openxmlformats.org/spreadsheetml/2006/main" count="146" uniqueCount="54">
  <si>
    <t>Quotation</t>
  </si>
  <si>
    <t>Client:</t>
  </si>
  <si>
    <t>AstraZeneca</t>
  </si>
  <si>
    <t xml:space="preserve">Project Name: </t>
  </si>
  <si>
    <t>2023AZ重度哮喘幻灯片制作项目</t>
  </si>
  <si>
    <t>Supplier Contact Information:</t>
  </si>
  <si>
    <t>Fiona.liu&lt;fiona.liu@ubs-cn.com&gt;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</si>
  <si>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</si>
  <si>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</si>
  <si>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</si>
  <si>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</si>
  <si>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</si>
  <si>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</si>
  <si>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</si>
  <si>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</si>
  <si>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</si>
  <si>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</si>
  <si>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</si>
  <si>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</si>
  <si>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</si>
  <si>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</si>
  <si>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</si>
  <si>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1，嗜酸粒细胞在重度哮喘的解读幻灯*1套*30P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</si>
  <si>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</si>
  <si>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</si>
  <si>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</si>
  <si>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</si>
  <si>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</si>
  <si>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</si>
  <si>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</si>
  <si>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</si>
  <si>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</si>
  <si>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</si>
  <si>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</si>
  <si>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</si>
  <si>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</si>
  <si>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</si>
  <si>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</si>
  <si>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</si>
  <si>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</si>
  <si>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2，重度哮喘基础研究进展解读幻灯*1套*30P</t>
  </si>
  <si>
    <t>3，2023GINA解读幻灯片*1套*30P</t>
  </si>
  <si>
    <t>4,一图读懂*4屏*4张</t>
  </si>
  <si>
    <t>手绘长图文</t>
  </si>
  <si>
    <t>含图表设计和文案</t>
  </si>
  <si>
    <t>屏</t>
  </si>
  <si>
    <t>非DA类文案撰写(new work)</t>
  </si>
  <si>
    <t>如海报、展架、邀请函等</t>
  </si>
  <si>
    <t>项目管理/人员管理 
Service Fee/Staffing Fee</t>
  </si>
  <si>
    <t>Medical Manager</t>
  </si>
  <si>
    <t>适用于年度单项标准报价不涵盖的项目</t>
  </si>
  <si>
    <t>小时</t>
  </si>
  <si>
    <t>Designer</t>
  </si>
  <si>
    <t>ADV结算(含税）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</si>
</sst>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5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</cellStyleXfs>
  <cellXfs count="67">
    <xf numFmtId="0" fontId="0" fillId="0" borderId="0" xfId="0">
      <alignment vertical="center"/>
    </xf>
    <xf numFmtId="0" fontId="11" fillId="0" borderId="0" xfId="3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>
      <alignment vertical="center"/>
    </xf>
    <xf numFmtId="0" fontId="3" fillId="0" borderId="0" xfId="4" applyFont="1">
      <alignment vertical="center"/>
    </xf>
    <xf numFmtId="176" fontId="4" fillId="0" borderId="0" xfId="4" applyNumberFormat="1" applyFont="1" applyAlignment="1">
      <alignment horizontal="left"/>
    </xf>
    <xf numFmtId="0" fontId="4" fillId="0" borderId="0" xfId="2" applyFont="1" applyAlignment="1">
      <alignment vertical="center" wrapText="1"/>
    </xf>
    <xf numFmtId="176" fontId="4" fillId="0" borderId="0" xfId="4" applyNumberFormat="1" applyFont="1" applyAlignment="1">
      <alignment horizontal="center"/>
    </xf>
    <xf numFmtId="176" fontId="4" fillId="0" borderId="0" xfId="4" applyNumberFormat="1" applyFont="1" applyAlignment="1">
      <alignment horizontal="left" wrapText="1"/>
    </xf>
    <xf numFmtId="0" fontId="4" fillId="0" borderId="0" xfId="2" applyFont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40" fontId="7" fillId="0" borderId="9" xfId="5" applyNumberFormat="1" applyFont="1" applyBorder="1" applyAlignment="1">
      <alignment horizontal="center" vertical="center"/>
    </xf>
    <xf numFmtId="9" fontId="6" fillId="0" borderId="9" xfId="5" applyNumberFormat="1" applyFont="1" applyBorder="1" applyAlignment="1">
      <alignment horizontal="center" vertical="center"/>
    </xf>
    <xf numFmtId="177" fontId="6" fillId="0" borderId="9" xfId="5" applyNumberFormat="1" applyFont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176" fontId="3" fillId="3" borderId="12" xfId="2" applyNumberFormat="1" applyFont="1" applyFill="1" applyBorder="1" applyAlignment="1">
      <alignment horizontal="right" vertical="center"/>
    </xf>
    <xf numFmtId="178" fontId="3" fillId="3" borderId="14" xfId="2" applyNumberFormat="1" applyFont="1" applyFill="1" applyBorder="1" applyAlignment="1">
      <alignment horizontal="right" vertical="center"/>
    </xf>
    <xf numFmtId="176" fontId="3" fillId="0" borderId="0" xfId="4" applyNumberFormat="1" applyFont="1" applyAlignment="1"/>
    <xf numFmtId="176" fontId="3" fillId="0" borderId="0" xfId="4" applyNumberFormat="1" applyFont="1" applyAlignment="1">
      <alignment wrapText="1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9" xfId="2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179" fontId="3" fillId="0" borderId="10" xfId="1" applyNumberFormat="1" applyFont="1" applyFill="1" applyBorder="1" applyAlignment="1">
      <alignment horizontal="right" vertical="center"/>
    </xf>
    <xf numFmtId="40" fontId="8" fillId="0" borderId="9" xfId="5" applyNumberFormat="1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77" fontId="4" fillId="0" borderId="9" xfId="5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10" fillId="0" borderId="0" xfId="4" applyNumberFormat="1" applyFont="1" applyAlignment="1">
      <alignment horizontal="left"/>
    </xf>
    <xf numFmtId="0" fontId="13" fillId="6" borderId="0" xfId="0" applyFont="1" applyFill="1" applyAlignment="1">
      <alignment horizontal="right" vertical="center"/>
    </xf>
    <xf numFmtId="179" fontId="14" fillId="6" borderId="0" xfId="1" applyNumberFormat="1" applyFont="1" applyFill="1" applyBorder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5" fillId="2" borderId="4" xfId="2" applyFont="1" applyFill="1" applyBorder="1" applyAlignment="1">
      <alignment horizontal="left" vertical="center"/>
    </xf>
    <xf numFmtId="0" fontId="5" fillId="2" borderId="6" xfId="2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3" fillId="0" borderId="4" xfId="4" applyFont="1" applyBorder="1" applyAlignment="1">
      <alignment horizontal="right" vertical="center" wrapText="1"/>
    </xf>
    <xf numFmtId="0" fontId="3" fillId="0" borderId="5" xfId="4" applyFont="1" applyBorder="1" applyAlignment="1">
      <alignment horizontal="right" vertical="center" wrapText="1"/>
    </xf>
    <xf numFmtId="0" fontId="3" fillId="0" borderId="16" xfId="4" applyFont="1" applyBorder="1" applyAlignment="1">
      <alignment horizontal="right" vertical="center" wrapText="1"/>
    </xf>
    <xf numFmtId="176" fontId="3" fillId="3" borderId="12" xfId="2" applyNumberFormat="1" applyFont="1" applyFill="1" applyBorder="1" applyAlignment="1">
      <alignment horizontal="right" vertical="center"/>
    </xf>
    <xf numFmtId="176" fontId="3" fillId="3" borderId="13" xfId="2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6">
    <cellStyle name="常规" xfId="0" builtinId="0"/>
    <cellStyle name="常规 2" xfId="4" xr:uid="{00000000-0005-0000-0000-000033000000}"/>
    <cellStyle name="常规_flash" xfId="3" xr:uid="{00000000-0005-0000-0000-000029000000}"/>
    <cellStyle name="常规_quotation GW" xfId="5" xr:uid="{00000000-0005-0000-0000-000034000000}"/>
    <cellStyle name="常规_长城会短信相关活动报价1016" xfId="2" xr:uid="{00000000-0005-0000-0000-000023000000}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2"/>
  <sheetViews>
    <sheetView tabSelected="1" workbookViewId="0">
      <selection activeCell="C20" sqref="C20"/>
    </sheetView>
  </sheetViews>
  <sheetFormatPr defaultColWidth="8.9140625" defaultRowHeight="15"/>
  <cols>
    <col min="1" max="1" width="5.08203125" customWidth="1"/>
    <col min="2" max="2" width="39.58203125" customWidth="1"/>
    <col min="3" max="3" width="35.08203125" customWidth="1"/>
    <col min="4" max="4" width="19.4140625" customWidth="1"/>
  </cols>
  <sheetData>
    <row r="1" spans="2:3" ht="37.5" customHeight="1">
      <c r="B1" s="49" t="s">
        <v>0</v>
      </c>
      <c r="C1" s="49"/>
    </row>
    <row r="2" spans="2:3">
      <c r="B2" s="5" t="s">
        <v>1</v>
      </c>
      <c r="C2" s="6" t="s">
        <v>2</v>
      </c>
    </row>
    <row r="3" spans="2:3" ht="16" customHeight="1">
      <c r="B3" s="5" t="s">
        <v>3</v>
      </c>
      <c r="C3" s="9" t="s">
        <v>4</v>
      </c>
    </row>
    <row r="4" spans="2:3" s="1" customFormat="1" ht="16.5" customHeight="1">
      <c r="B4" s="11" t="s">
        <v>5</v>
      </c>
      <c r="C4" s="6" t="s">
        <v>6</v>
      </c>
    </row>
    <row r="5" spans="2:3" s="1" customFormat="1" ht="16.5" customHeight="1">
      <c r="B5" s="11" t="s">
        <v>7</v>
      </c>
      <c r="C5" s="12"/>
    </row>
    <row r="6" spans="2:3" s="1" customFormat="1" ht="16.5" customHeight="1">
      <c r="B6" s="13"/>
      <c r="C6" s="13"/>
    </row>
    <row r="7" spans="2:3" s="1" customFormat="1" ht="30.75" customHeight="1">
      <c r="B7" s="14" t="s">
        <v>8</v>
      </c>
      <c r="C7" s="17" t="s">
        <v>9</v>
      </c>
    </row>
    <row r="8" spans="2:3" s="1" customFormat="1" ht="16.5">
      <c r="B8" s="50" t="s">
        <v>10</v>
      </c>
      <c r="C8" s="51"/>
    </row>
    <row r="9" spans="2:3" s="1" customFormat="1">
      <c r="B9" s="39" t="s">
        <v>11</v>
      </c>
      <c r="C9" s="40">
        <f>Medical!H43</f>
        <v>83495</v>
      </c>
    </row>
    <row r="10" spans="2:3" s="1" customFormat="1" ht="16.5">
      <c r="B10" s="50" t="s">
        <v>12</v>
      </c>
      <c r="C10" s="51"/>
    </row>
    <row r="11" spans="2:3">
      <c r="B11" s="39" t="s">
        <v>11</v>
      </c>
      <c r="C11" s="34">
        <f>'Staffing Fee'!H11</f>
        <v>7750</v>
      </c>
    </row>
    <row r="12" spans="2:3" ht="9" customHeight="1">
      <c r="B12" s="41"/>
      <c r="C12" s="42"/>
    </row>
    <row r="13" spans="2:3">
      <c r="B13" s="43" t="s">
        <v>11</v>
      </c>
      <c r="C13" s="44">
        <f>C11+C9</f>
        <v>91245</v>
      </c>
    </row>
    <row r="14" spans="2:3">
      <c r="B14" s="43" t="s">
        <v>13</v>
      </c>
      <c r="C14" s="44">
        <f>C13*0.06</f>
        <v>5474.7</v>
      </c>
    </row>
    <row r="15" spans="2:3">
      <c r="B15" s="23" t="s">
        <v>14</v>
      </c>
      <c r="C15" s="24">
        <f>C13+C14</f>
        <v>96719.7</v>
      </c>
    </row>
    <row r="16" spans="2:3">
      <c r="B16" s="45" t="s">
        <v>15</v>
      </c>
    </row>
    <row r="17" spans="2:3">
      <c r="B17" s="47" t="s">
        <v>53</v>
      </c>
      <c r="C17" s="48">
        <f>C15*(1-16.78%)</f>
        <v>80490.134340000004</v>
      </c>
    </row>
    <row r="18" spans="2:3">
      <c r="B18" s="46"/>
    </row>
    <row r="19" spans="2:3">
      <c r="B19" s="46"/>
    </row>
    <row r="20" spans="2:3">
      <c r="B20" s="46"/>
    </row>
    <row r="21" spans="2:3">
      <c r="B21" s="46"/>
    </row>
    <row r="22" spans="2:3">
      <c r="B22" s="46"/>
    </row>
  </sheetData>
  <mergeCells count="3">
    <mergeCell ref="B1:C1"/>
    <mergeCell ref="B8:C8"/>
    <mergeCell ref="B10:C10"/>
  </mergeCells>
  <phoneticPr fontId="12" type="noConversion"/>
  <pageMargins left="0.75" right="0.75" top="1" bottom="1" header="0.3" footer="0.3"/>
  <pageSetup paperSize="9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3"/>
  <sheetViews>
    <sheetView zoomScale="85" zoomScaleNormal="85" workbookViewId="0">
      <selection activeCell="C3" sqref="C3"/>
    </sheetView>
  </sheetViews>
  <sheetFormatPr defaultColWidth="8.9140625" defaultRowHeight="16.5"/>
  <cols>
    <col min="1" max="1" width="6.4140625" customWidth="1"/>
    <col min="2" max="2" width="28.4140625" style="2" customWidth="1"/>
    <col min="3" max="3" width="44.83203125" style="2" customWidth="1"/>
    <col min="4" max="4" width="11.9140625" style="2" customWidth="1"/>
    <col min="5" max="6" width="8.9140625" style="2"/>
    <col min="7" max="7" width="11.4140625" style="2" customWidth="1"/>
    <col min="8" max="8" width="30" style="2" customWidth="1"/>
  </cols>
  <sheetData>
    <row r="1" spans="2:8" ht="40">
      <c r="B1" s="49" t="s">
        <v>0</v>
      </c>
      <c r="C1" s="49"/>
      <c r="D1" s="4"/>
      <c r="E1" s="4"/>
      <c r="F1" s="4"/>
      <c r="G1" s="4"/>
      <c r="H1" s="4"/>
    </row>
    <row r="2" spans="2:8" ht="1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">
      <c r="B3" s="5" t="s">
        <v>3</v>
      </c>
      <c r="C3" s="9" t="s">
        <v>4</v>
      </c>
      <c r="D3" s="10"/>
      <c r="E3" s="8"/>
      <c r="F3" s="8"/>
      <c r="G3" s="8"/>
      <c r="H3" s="8"/>
    </row>
    <row r="4" spans="2:8" ht="15">
      <c r="B4" s="11" t="s">
        <v>5</v>
      </c>
      <c r="C4" s="6" t="s">
        <v>6</v>
      </c>
      <c r="D4" s="11"/>
      <c r="E4" s="11"/>
      <c r="F4" s="11"/>
      <c r="G4" s="11"/>
      <c r="H4" s="11"/>
    </row>
    <row r="5" spans="2:8" ht="15">
      <c r="B5" s="11" t="s">
        <v>7</v>
      </c>
      <c r="C5" s="12"/>
      <c r="D5" s="11"/>
      <c r="E5" s="11"/>
      <c r="F5" s="11"/>
      <c r="G5" s="11"/>
      <c r="H5" s="11"/>
    </row>
    <row r="6" spans="2:8" ht="15">
      <c r="B6" s="13"/>
      <c r="C6" s="13"/>
      <c r="D6" s="13"/>
      <c r="E6" s="13"/>
      <c r="F6" s="13"/>
      <c r="G6" s="13"/>
      <c r="H6" s="13"/>
    </row>
    <row r="7" spans="2:8" ht="66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15.9" customHeight="1">
      <c r="B8" s="50" t="s">
        <v>22</v>
      </c>
      <c r="C8" s="52"/>
      <c r="D8" s="52"/>
      <c r="E8" s="52"/>
      <c r="F8" s="52"/>
      <c r="G8" s="52"/>
      <c r="H8" s="51"/>
    </row>
    <row r="9" spans="2:8" ht="15">
      <c r="B9" s="30" t="s">
        <v>23</v>
      </c>
      <c r="C9" s="31" t="s">
        <v>24</v>
      </c>
      <c r="D9" s="58">
        <v>2021</v>
      </c>
      <c r="E9" s="19">
        <v>2000</v>
      </c>
      <c r="F9" s="32" t="s">
        <v>25</v>
      </c>
      <c r="G9" s="33">
        <v>1</v>
      </c>
      <c r="H9" s="22">
        <f>E9*G9</f>
        <v>2000</v>
      </c>
    </row>
    <row r="10" spans="2:8" ht="15">
      <c r="B10" s="30" t="s">
        <v>26</v>
      </c>
      <c r="C10" s="31" t="s">
        <v>27</v>
      </c>
      <c r="D10" s="59"/>
      <c r="E10" s="19">
        <v>500</v>
      </c>
      <c r="F10" s="32" t="s">
        <v>25</v>
      </c>
      <c r="G10" s="33">
        <v>1</v>
      </c>
      <c r="H10" s="22">
        <f>E10*G10</f>
        <v>500</v>
      </c>
    </row>
    <row r="11" spans="2:8" ht="15">
      <c r="B11" s="30" t="s">
        <v>28</v>
      </c>
      <c r="C11" s="31" t="s">
        <v>29</v>
      </c>
      <c r="D11" s="59"/>
      <c r="E11" s="19">
        <v>300</v>
      </c>
      <c r="F11" s="32" t="s">
        <v>30</v>
      </c>
      <c r="G11" s="33">
        <v>30</v>
      </c>
      <c r="H11" s="22">
        <f>E11*G13</f>
        <v>9000</v>
      </c>
    </row>
    <row r="12" spans="2:8" ht="15">
      <c r="B12" s="30" t="s">
        <v>31</v>
      </c>
      <c r="C12" s="31" t="s">
        <v>32</v>
      </c>
      <c r="D12" s="59"/>
      <c r="E12" s="19">
        <v>100</v>
      </c>
      <c r="F12" s="32" t="s">
        <v>30</v>
      </c>
      <c r="G12" s="33">
        <v>30</v>
      </c>
      <c r="H12" s="22">
        <f t="shared" ref="H12:H16" si="0">E12*G12</f>
        <v>3000</v>
      </c>
    </row>
    <row r="13" spans="2:8" ht="15">
      <c r="B13" s="30" t="s">
        <v>33</v>
      </c>
      <c r="C13" s="31" t="s">
        <v>29</v>
      </c>
      <c r="D13" s="59"/>
      <c r="E13" s="19">
        <v>30</v>
      </c>
      <c r="F13" s="32" t="s">
        <v>30</v>
      </c>
      <c r="G13" s="33">
        <v>30</v>
      </c>
      <c r="H13" s="22">
        <f>G13*E13</f>
        <v>900</v>
      </c>
    </row>
    <row r="14" spans="2:8" ht="15">
      <c r="B14" s="30" t="s">
        <v>34</v>
      </c>
      <c r="C14" s="31" t="s">
        <v>35</v>
      </c>
      <c r="D14" s="59"/>
      <c r="E14" s="19">
        <v>15</v>
      </c>
      <c r="F14" s="32" t="s">
        <v>36</v>
      </c>
      <c r="G14" s="33">
        <v>30</v>
      </c>
      <c r="H14" s="22">
        <f t="shared" si="0"/>
        <v>450</v>
      </c>
    </row>
    <row r="15" spans="2:8" ht="15">
      <c r="B15" s="30" t="s">
        <v>37</v>
      </c>
      <c r="C15" s="31" t="s">
        <v>37</v>
      </c>
      <c r="D15" s="59"/>
      <c r="E15" s="19">
        <v>7</v>
      </c>
      <c r="F15" s="32" t="s">
        <v>36</v>
      </c>
      <c r="G15" s="33">
        <v>15</v>
      </c>
      <c r="H15" s="22">
        <f t="shared" si="0"/>
        <v>105</v>
      </c>
    </row>
    <row r="16" spans="2:8" ht="15">
      <c r="B16" s="30" t="s">
        <v>38</v>
      </c>
      <c r="C16" s="31" t="s">
        <v>38</v>
      </c>
      <c r="D16" s="60"/>
      <c r="E16" s="19">
        <v>10</v>
      </c>
      <c r="F16" s="32" t="s">
        <v>36</v>
      </c>
      <c r="G16" s="33">
        <v>15</v>
      </c>
      <c r="H16" s="22">
        <f t="shared" si="0"/>
        <v>150</v>
      </c>
    </row>
    <row r="17" spans="2:8" ht="15">
      <c r="B17" s="53" t="s">
        <v>39</v>
      </c>
      <c r="C17" s="54"/>
      <c r="D17" s="54"/>
      <c r="E17" s="54"/>
      <c r="F17" s="54"/>
      <c r="G17" s="55"/>
      <c r="H17" s="34">
        <f>SUM(H9:H16)</f>
        <v>16105</v>
      </c>
    </row>
    <row r="18" spans="2:8">
      <c r="B18" s="50" t="s">
        <v>40</v>
      </c>
      <c r="C18" s="52"/>
      <c r="D18" s="52"/>
      <c r="E18" s="52"/>
      <c r="F18" s="52"/>
      <c r="G18" s="52"/>
      <c r="H18" s="51"/>
    </row>
    <row r="19" spans="2:8" ht="15">
      <c r="B19" s="30" t="s">
        <v>23</v>
      </c>
      <c r="C19" s="31" t="s">
        <v>24</v>
      </c>
      <c r="D19" s="58">
        <v>2021</v>
      </c>
      <c r="E19" s="19">
        <v>2000</v>
      </c>
      <c r="F19" s="32" t="s">
        <v>25</v>
      </c>
      <c r="G19" s="33">
        <v>1</v>
      </c>
      <c r="H19" s="22">
        <f>E19*G19</f>
        <v>2000</v>
      </c>
    </row>
    <row r="20" spans="2:8" ht="15">
      <c r="B20" s="30" t="s">
        <v>26</v>
      </c>
      <c r="C20" s="31" t="s">
        <v>27</v>
      </c>
      <c r="D20" s="59"/>
      <c r="E20" s="19">
        <v>500</v>
      </c>
      <c r="F20" s="32" t="s">
        <v>25</v>
      </c>
      <c r="G20" s="33">
        <v>1</v>
      </c>
      <c r="H20" s="22">
        <f>E20*G20</f>
        <v>500</v>
      </c>
    </row>
    <row r="21" spans="2:8" ht="15">
      <c r="B21" s="30" t="s">
        <v>28</v>
      </c>
      <c r="C21" s="31" t="s">
        <v>29</v>
      </c>
      <c r="D21" s="59"/>
      <c r="E21" s="19">
        <v>300</v>
      </c>
      <c r="F21" s="32" t="s">
        <v>30</v>
      </c>
      <c r="G21" s="33">
        <v>30</v>
      </c>
      <c r="H21" s="22">
        <f t="shared" ref="H21:H26" si="1">E21*G21</f>
        <v>9000</v>
      </c>
    </row>
    <row r="22" spans="2:8" ht="15">
      <c r="B22" s="30" t="s">
        <v>31</v>
      </c>
      <c r="C22" s="31" t="s">
        <v>32</v>
      </c>
      <c r="D22" s="59"/>
      <c r="E22" s="19">
        <v>100</v>
      </c>
      <c r="F22" s="32" t="s">
        <v>30</v>
      </c>
      <c r="G22" s="33">
        <v>30</v>
      </c>
      <c r="H22" s="22">
        <f t="shared" si="1"/>
        <v>3000</v>
      </c>
    </row>
    <row r="23" spans="2:8" ht="15">
      <c r="B23" s="30" t="s">
        <v>33</v>
      </c>
      <c r="C23" s="31" t="s">
        <v>29</v>
      </c>
      <c r="D23" s="59"/>
      <c r="E23" s="19">
        <v>30</v>
      </c>
      <c r="F23" s="32" t="s">
        <v>30</v>
      </c>
      <c r="G23" s="33">
        <v>30</v>
      </c>
      <c r="H23" s="22">
        <f t="shared" si="1"/>
        <v>900</v>
      </c>
    </row>
    <row r="24" spans="2:8" ht="15">
      <c r="B24" s="30" t="s">
        <v>34</v>
      </c>
      <c r="C24" s="31" t="s">
        <v>35</v>
      </c>
      <c r="D24" s="59"/>
      <c r="E24" s="19">
        <v>15</v>
      </c>
      <c r="F24" s="32" t="s">
        <v>36</v>
      </c>
      <c r="G24" s="33">
        <v>30</v>
      </c>
      <c r="H24" s="22">
        <f t="shared" si="1"/>
        <v>450</v>
      </c>
    </row>
    <row r="25" spans="2:8" ht="15">
      <c r="B25" s="30" t="s">
        <v>37</v>
      </c>
      <c r="C25" s="31" t="s">
        <v>37</v>
      </c>
      <c r="D25" s="59"/>
      <c r="E25" s="19">
        <v>7</v>
      </c>
      <c r="F25" s="32" t="s">
        <v>36</v>
      </c>
      <c r="G25" s="33">
        <v>15</v>
      </c>
      <c r="H25" s="22">
        <f t="shared" si="1"/>
        <v>105</v>
      </c>
    </row>
    <row r="26" spans="2:8" ht="15">
      <c r="B26" s="30" t="s">
        <v>38</v>
      </c>
      <c r="C26" s="31" t="s">
        <v>38</v>
      </c>
      <c r="D26" s="60"/>
      <c r="E26" s="19">
        <v>10</v>
      </c>
      <c r="F26" s="32" t="s">
        <v>36</v>
      </c>
      <c r="G26" s="33">
        <v>15</v>
      </c>
      <c r="H26" s="22">
        <f t="shared" si="1"/>
        <v>150</v>
      </c>
    </row>
    <row r="27" spans="2:8" ht="15">
      <c r="B27" s="53" t="s">
        <v>39</v>
      </c>
      <c r="C27" s="54"/>
      <c r="D27" s="54"/>
      <c r="E27" s="54"/>
      <c r="F27" s="54"/>
      <c r="G27" s="55"/>
      <c r="H27" s="34">
        <f>SUM(H19:H26)</f>
        <v>16105</v>
      </c>
    </row>
    <row r="28" spans="2:8">
      <c r="B28" s="50" t="s">
        <v>41</v>
      </c>
      <c r="C28" s="52"/>
      <c r="D28" s="52"/>
      <c r="E28" s="52"/>
      <c r="F28" s="52"/>
      <c r="G28" s="52"/>
      <c r="H28" s="51"/>
    </row>
    <row r="29" spans="2:8" ht="15">
      <c r="B29" s="30" t="s">
        <v>23</v>
      </c>
      <c r="C29" s="31" t="s">
        <v>24</v>
      </c>
      <c r="D29" s="58">
        <v>2021</v>
      </c>
      <c r="E29" s="19">
        <v>2000</v>
      </c>
      <c r="F29" s="32" t="s">
        <v>25</v>
      </c>
      <c r="G29" s="33">
        <v>1</v>
      </c>
      <c r="H29" s="22">
        <f>E29*G29</f>
        <v>2000</v>
      </c>
    </row>
    <row r="30" spans="2:8" ht="15">
      <c r="B30" s="30" t="s">
        <v>26</v>
      </c>
      <c r="C30" s="31" t="s">
        <v>27</v>
      </c>
      <c r="D30" s="59"/>
      <c r="E30" s="19">
        <v>500</v>
      </c>
      <c r="F30" s="32" t="s">
        <v>25</v>
      </c>
      <c r="G30" s="33">
        <v>1</v>
      </c>
      <c r="H30" s="22">
        <f>E30*G30</f>
        <v>500</v>
      </c>
    </row>
    <row r="31" spans="2:8" ht="15">
      <c r="B31" s="30" t="s">
        <v>28</v>
      </c>
      <c r="C31" s="31" t="s">
        <v>29</v>
      </c>
      <c r="D31" s="59"/>
      <c r="E31" s="19">
        <v>300</v>
      </c>
      <c r="F31" s="32" t="s">
        <v>30</v>
      </c>
      <c r="G31" s="33">
        <v>30</v>
      </c>
      <c r="H31" s="22">
        <f t="shared" ref="H31:H36" si="2">E31*G31</f>
        <v>9000</v>
      </c>
    </row>
    <row r="32" spans="2:8" ht="15">
      <c r="B32" s="30" t="s">
        <v>31</v>
      </c>
      <c r="C32" s="31" t="s">
        <v>32</v>
      </c>
      <c r="D32" s="59"/>
      <c r="E32" s="19">
        <v>100</v>
      </c>
      <c r="F32" s="32" t="s">
        <v>30</v>
      </c>
      <c r="G32" s="33">
        <v>30</v>
      </c>
      <c r="H32" s="22">
        <f t="shared" si="2"/>
        <v>3000</v>
      </c>
    </row>
    <row r="33" spans="2:8" ht="15">
      <c r="B33" s="30" t="s">
        <v>33</v>
      </c>
      <c r="C33" s="31" t="s">
        <v>29</v>
      </c>
      <c r="D33" s="59"/>
      <c r="E33" s="19">
        <v>30</v>
      </c>
      <c r="F33" s="32" t="s">
        <v>30</v>
      </c>
      <c r="G33" s="33">
        <v>30</v>
      </c>
      <c r="H33" s="22">
        <f t="shared" si="2"/>
        <v>900</v>
      </c>
    </row>
    <row r="34" spans="2:8" ht="15">
      <c r="B34" s="30" t="s">
        <v>34</v>
      </c>
      <c r="C34" s="31" t="s">
        <v>35</v>
      </c>
      <c r="D34" s="59"/>
      <c r="E34" s="19">
        <v>15</v>
      </c>
      <c r="F34" s="32" t="s">
        <v>36</v>
      </c>
      <c r="G34" s="33">
        <v>30</v>
      </c>
      <c r="H34" s="22">
        <f t="shared" si="2"/>
        <v>450</v>
      </c>
    </row>
    <row r="35" spans="2:8" ht="15">
      <c r="B35" s="30" t="s">
        <v>37</v>
      </c>
      <c r="C35" s="31" t="s">
        <v>37</v>
      </c>
      <c r="D35" s="59"/>
      <c r="E35" s="19">
        <v>7</v>
      </c>
      <c r="F35" s="32" t="s">
        <v>36</v>
      </c>
      <c r="G35" s="33">
        <v>15</v>
      </c>
      <c r="H35" s="22">
        <f t="shared" si="2"/>
        <v>105</v>
      </c>
    </row>
    <row r="36" spans="2:8" ht="15">
      <c r="B36" s="30" t="s">
        <v>38</v>
      </c>
      <c r="C36" s="31" t="s">
        <v>38</v>
      </c>
      <c r="D36" s="60"/>
      <c r="E36" s="19">
        <v>10</v>
      </c>
      <c r="F36" s="32" t="s">
        <v>36</v>
      </c>
      <c r="G36" s="33">
        <v>15</v>
      </c>
      <c r="H36" s="22">
        <f t="shared" si="2"/>
        <v>150</v>
      </c>
    </row>
    <row r="37" spans="2:8" ht="15">
      <c r="B37" s="53" t="s">
        <v>39</v>
      </c>
      <c r="C37" s="54"/>
      <c r="D37" s="54"/>
      <c r="E37" s="54"/>
      <c r="F37" s="54"/>
      <c r="G37" s="55"/>
      <c r="H37" s="34">
        <f>SUM(H29:H36)</f>
        <v>16105</v>
      </c>
    </row>
    <row r="38" spans="2:8">
      <c r="B38" s="50" t="s">
        <v>42</v>
      </c>
      <c r="C38" s="52"/>
      <c r="D38" s="52"/>
      <c r="E38" s="52"/>
      <c r="F38" s="52"/>
      <c r="G38" s="52"/>
      <c r="H38" s="51"/>
    </row>
    <row r="39" spans="2:8" ht="15">
      <c r="B39" s="30" t="s">
        <v>43</v>
      </c>
      <c r="C39" s="31" t="s">
        <v>44</v>
      </c>
      <c r="D39" s="61">
        <v>2021</v>
      </c>
      <c r="E39" s="35">
        <v>1000</v>
      </c>
      <c r="F39" s="36" t="s">
        <v>45</v>
      </c>
      <c r="G39" s="37">
        <v>16</v>
      </c>
      <c r="H39" s="38">
        <f t="shared" ref="H39:H41" si="3">E39*G39</f>
        <v>16000</v>
      </c>
    </row>
    <row r="40" spans="2:8" ht="15">
      <c r="B40" s="30" t="s">
        <v>46</v>
      </c>
      <c r="C40" s="31" t="s">
        <v>47</v>
      </c>
      <c r="D40" s="61"/>
      <c r="E40" s="35">
        <v>450</v>
      </c>
      <c r="F40" s="36" t="s">
        <v>30</v>
      </c>
      <c r="G40" s="37">
        <v>4</v>
      </c>
      <c r="H40" s="38">
        <f t="shared" si="3"/>
        <v>1800</v>
      </c>
    </row>
    <row r="41" spans="2:8" ht="15">
      <c r="B41" s="30" t="s">
        <v>34</v>
      </c>
      <c r="C41" s="31" t="s">
        <v>35</v>
      </c>
      <c r="D41" s="61"/>
      <c r="E41" s="35">
        <v>15</v>
      </c>
      <c r="F41" s="36" t="s">
        <v>36</v>
      </c>
      <c r="G41" s="37">
        <v>38</v>
      </c>
      <c r="H41" s="38">
        <f t="shared" si="3"/>
        <v>570</v>
      </c>
    </row>
    <row r="42" spans="2:8" ht="15">
      <c r="B42" s="53" t="s">
        <v>39</v>
      </c>
      <c r="C42" s="54"/>
      <c r="D42" s="54"/>
      <c r="E42" s="54"/>
      <c r="F42" s="54"/>
      <c r="G42" s="55"/>
      <c r="H42" s="34">
        <f>SUM(H34:H41)</f>
        <v>35180</v>
      </c>
    </row>
    <row r="43" spans="2:8" ht="15">
      <c r="B43" s="56" t="s">
        <v>11</v>
      </c>
      <c r="C43" s="57"/>
      <c r="D43" s="57"/>
      <c r="E43" s="57"/>
      <c r="F43" s="57"/>
      <c r="G43" s="57"/>
      <c r="H43" s="24">
        <f>H37+H27+H17+H42</f>
        <v>83495</v>
      </c>
    </row>
  </sheetData>
  <mergeCells count="14">
    <mergeCell ref="B1:C1"/>
    <mergeCell ref="B8:H8"/>
    <mergeCell ref="B17:G17"/>
    <mergeCell ref="B18:H18"/>
    <mergeCell ref="B27:G27"/>
    <mergeCell ref="D9:D16"/>
    <mergeCell ref="D19:D26"/>
    <mergeCell ref="B28:H28"/>
    <mergeCell ref="B37:G37"/>
    <mergeCell ref="B38:H38"/>
    <mergeCell ref="B42:G42"/>
    <mergeCell ref="B43:G43"/>
    <mergeCell ref="D29:D36"/>
    <mergeCell ref="D39:D41"/>
  </mergeCells>
  <phoneticPr fontId="12" type="noConversion"/>
  <pageMargins left="0.7" right="0.7" top="0.75" bottom="0.75" header="0.3" footer="0.3"/>
  <pageSetup paperSize="9" scale="5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0"/>
  <sheetViews>
    <sheetView workbookViewId="0">
      <selection activeCell="C3" sqref="C3"/>
    </sheetView>
  </sheetViews>
  <sheetFormatPr defaultColWidth="8.9140625" defaultRowHeight="16.5"/>
  <cols>
    <col min="1" max="1" width="5.08203125" customWidth="1"/>
    <col min="2" max="2" width="26.08203125" style="2" customWidth="1"/>
    <col min="3" max="3" width="34.6640625" style="3" customWidth="1"/>
    <col min="4" max="4" width="16.9140625" style="3" customWidth="1"/>
    <col min="5" max="5" width="11" style="2" customWidth="1"/>
    <col min="6" max="6" width="8.4140625" style="2" customWidth="1"/>
    <col min="7" max="7" width="10.08203125" style="2" customWidth="1"/>
    <col min="8" max="8" width="14.9140625" style="2" customWidth="1"/>
  </cols>
  <sheetData>
    <row r="1" spans="2:8" ht="37.5" customHeight="1">
      <c r="B1" s="49" t="s">
        <v>0</v>
      </c>
      <c r="C1" s="49"/>
      <c r="D1" s="4"/>
      <c r="E1" s="4"/>
      <c r="F1" s="4"/>
      <c r="G1" s="4"/>
      <c r="H1" s="4"/>
    </row>
    <row r="2" spans="2:8" ht="1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">
      <c r="B3" s="5" t="s">
        <v>3</v>
      </c>
      <c r="C3" s="9" t="s">
        <v>4</v>
      </c>
      <c r="D3" s="10"/>
      <c r="E3" s="8"/>
      <c r="F3" s="8"/>
      <c r="G3" s="8"/>
      <c r="H3" s="8"/>
    </row>
    <row r="4" spans="2:8" s="1" customFormat="1" ht="16.5" customHeight="1">
      <c r="B4" s="11" t="s">
        <v>5</v>
      </c>
      <c r="C4" s="6" t="s">
        <v>6</v>
      </c>
      <c r="D4" s="11"/>
      <c r="E4" s="11"/>
      <c r="F4" s="11"/>
      <c r="G4" s="11"/>
      <c r="H4" s="11"/>
    </row>
    <row r="5" spans="2:8" s="1" customFormat="1" ht="16.5" customHeight="1">
      <c r="B5" s="11" t="s">
        <v>7</v>
      </c>
      <c r="C5" s="12"/>
      <c r="D5" s="11"/>
      <c r="E5" s="11"/>
      <c r="F5" s="11"/>
      <c r="G5" s="11"/>
      <c r="H5" s="11"/>
    </row>
    <row r="6" spans="2:8" s="1" customFormat="1" ht="16.5" customHeight="1">
      <c r="B6" s="13"/>
      <c r="C6" s="13"/>
      <c r="D6" s="13"/>
      <c r="E6" s="13"/>
      <c r="F6" s="13"/>
      <c r="G6" s="13"/>
      <c r="H6" s="13"/>
    </row>
    <row r="7" spans="2:8" s="1" customFormat="1" ht="39" customHeight="1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33.75" customHeight="1">
      <c r="B8" s="62" t="s">
        <v>48</v>
      </c>
      <c r="C8" s="63"/>
      <c r="D8" s="63"/>
      <c r="E8" s="63"/>
      <c r="F8" s="63"/>
      <c r="G8" s="63"/>
      <c r="H8" s="64"/>
    </row>
    <row r="9" spans="2:8" ht="15">
      <c r="B9" s="18" t="s">
        <v>49</v>
      </c>
      <c r="C9" s="65" t="s">
        <v>50</v>
      </c>
      <c r="D9" s="58">
        <v>2021</v>
      </c>
      <c r="E9" s="19">
        <v>400</v>
      </c>
      <c r="F9" s="20" t="s">
        <v>51</v>
      </c>
      <c r="G9" s="21">
        <v>13</v>
      </c>
      <c r="H9" s="22">
        <f>E9*G9</f>
        <v>5200</v>
      </c>
    </row>
    <row r="10" spans="2:8" ht="15">
      <c r="B10" s="18" t="s">
        <v>52</v>
      </c>
      <c r="C10" s="66"/>
      <c r="D10" s="60"/>
      <c r="E10" s="19">
        <v>150</v>
      </c>
      <c r="F10" s="20" t="s">
        <v>51</v>
      </c>
      <c r="G10" s="21">
        <v>17</v>
      </c>
      <c r="H10" s="22">
        <f>E10*G10</f>
        <v>2550</v>
      </c>
    </row>
    <row r="11" spans="2:8" ht="15">
      <c r="B11" s="56" t="s">
        <v>11</v>
      </c>
      <c r="C11" s="57"/>
      <c r="D11" s="57"/>
      <c r="E11" s="57"/>
      <c r="F11" s="57"/>
      <c r="G11" s="57"/>
      <c r="H11" s="24">
        <f>SUM(H9:H10)</f>
        <v>7750</v>
      </c>
    </row>
    <row r="15" spans="2:8">
      <c r="B15" s="25"/>
      <c r="C15" s="26"/>
      <c r="D15" s="26"/>
      <c r="E15" s="27"/>
    </row>
    <row r="16" spans="2:8">
      <c r="B16" s="6"/>
      <c r="C16" s="28"/>
      <c r="D16" s="28"/>
      <c r="E16" s="29"/>
    </row>
    <row r="17" spans="2:5">
      <c r="B17" s="6"/>
      <c r="C17" s="28"/>
      <c r="D17" s="28"/>
      <c r="E17" s="29"/>
    </row>
    <row r="18" spans="2:5">
      <c r="B18" s="6"/>
      <c r="C18" s="28"/>
      <c r="D18" s="28"/>
      <c r="E18" s="29"/>
    </row>
    <row r="19" spans="2:5">
      <c r="B19" s="6"/>
      <c r="C19" s="28"/>
      <c r="D19" s="28"/>
      <c r="E19" s="29"/>
    </row>
    <row r="20" spans="2:5">
      <c r="B20" s="6"/>
      <c r="C20" s="9"/>
      <c r="D20" s="9"/>
      <c r="E20" s="29"/>
    </row>
  </sheetData>
  <mergeCells count="5">
    <mergeCell ref="B1:C1"/>
    <mergeCell ref="B8:H8"/>
    <mergeCell ref="B11:G11"/>
    <mergeCell ref="C9:C10"/>
    <mergeCell ref="D9:D10"/>
  </mergeCells>
  <phoneticPr fontId="12" type="noConversion"/>
  <pageMargins left="0.75" right="0.75" top="1" bottom="1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wenqing tian</cp:lastModifiedBy>
  <cp:lastPrinted>2023-02-24T07:00:00Z</cp:lastPrinted>
  <dcterms:created xsi:type="dcterms:W3CDTF">2016-06-29T09:42:00Z</dcterms:created>
  <dcterms:modified xsi:type="dcterms:W3CDTF">2024-02-05T04:25:08Z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DD97944F983E4C0EB2DFD763E1AD7614</vt:lpwstr>
  </property>
</Properties>
</file>