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<sst xmlns="http://schemas.openxmlformats.org/spreadsheetml/2006/main" count="65" uniqueCount="36">
  <si>
    <t>7月结算单</t>
  </si>
  <si>
    <t>Client:</t>
  </si>
  <si>
    <t>AstraZeneca</t>
  </si>
  <si>
    <t xml:space="preserve">Project Name: </t>
  </si>
  <si>
    <t>2023AZ肺癌领域12期VIP Alerts</t>
  </si>
  <si>
    <t>Supplier Contact Information:</t>
  </si>
  <si>
    <t>keira.liu@ubs-cn.com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</si>
  <si>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</si>
  <si>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</si>
  <si>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</si>
  <si>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</si>
  <si>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</si>
  <si>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</si>
  <si>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</si>
  <si>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</si>
  <si>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</si>
  <si>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</si>
  <si>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</si>
  <si>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</si>
  <si>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</si>
  <si>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</si>
  <si>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</si>
  <si>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</si>
  <si>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肺癌领域查找十二期（第二期）</t>
  </si>
  <si>
    <t>主题词检索(new work)</t>
  </si>
  <si>
    <t>根据主题词对相关文献进行检索、阅读、汇总
覆盖女性肿瘤领域共118位专家，每位VIP约4-5个主题词</t>
  </si>
  <si>
    <t>个</t>
  </si>
  <si>
    <t>英文原文下载</t>
  </si>
  <si>
    <t>英文原文下载，每位专家每月15篇，共12个月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</si>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</sst>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  <numFmt numFmtId="180" formatCode="&quot;￥&quot;#,##0.00_);[Red]\(&quot;￥&quot;#,##0.00\)"/>
    <numFmt numFmtId="181" formatCode="&quot;￥&quot;#,##0.0_);[Red]\(&quot;￥&quot;#,##0.0\)"/>
  </numFmts>
  <fonts count="33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1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22" applyNumberFormat="0" applyAlignment="0" applyProtection="0">
      <alignment vertical="center"/>
    </xf>
    <xf numFmtId="0" fontId="23" fillId="10" borderId="23" applyNumberFormat="0" applyAlignment="0" applyProtection="0">
      <alignment vertical="center"/>
    </xf>
    <xf numFmtId="0" fontId="24" fillId="10" borderId="22" applyNumberFormat="0" applyAlignment="0" applyProtection="0">
      <alignment vertical="center"/>
    </xf>
    <xf numFmtId="0" fontId="25" fillId="11" borderId="24" applyNumberFormat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62">
    <xf numFmtId="0" fontId="0" fillId="0" borderId="0" xfId="0">
      <alignment vertical="center"/>
    </xf>
    <xf numFmtId="0" fontId="0" fillId="0" borderId="0" xfId="50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49" applyFont="1" applyAlignment="1">
      <alignment wrapText="1"/>
    </xf>
    <xf numFmtId="0" fontId="2" fillId="0" borderId="0" xfId="49" applyFont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0" xfId="49" applyFont="1" applyAlignment="1">
      <alignment horizontal="right" vertical="center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9" fontId="2" fillId="3" borderId="13" xfId="49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179" fontId="2" fillId="0" borderId="10" xfId="1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180" fontId="10" fillId="6" borderId="0" xfId="0" applyNumberFormat="1" applyFont="1" applyFill="1" applyAlignment="1">
      <alignment horizontal="right" vertical="center"/>
    </xf>
    <xf numFmtId="181" fontId="11" fillId="6" borderId="0" xfId="0" applyNumberFormat="1" applyFont="1" applyFill="1">
      <alignment vertical="center"/>
    </xf>
    <xf numFmtId="0" fontId="12" fillId="0" borderId="0" xfId="0" applyFont="1" applyFill="1" applyAlignment="1">
      <alignment horizontal="right" vertical="center"/>
    </xf>
    <xf numFmtId="10" fontId="0" fillId="0" borderId="0" xfId="3" applyNumberFormat="1" applyFont="1" applyFill="1" applyAlignment="1">
      <alignment vertical="center"/>
    </xf>
    <xf numFmtId="0" fontId="12" fillId="7" borderId="0" xfId="0" applyFont="1" applyFill="1" applyAlignment="1">
      <alignment horizontal="right" vertical="center"/>
    </xf>
    <xf numFmtId="10" fontId="0" fillId="7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4"/>
  <sheetViews>
    <sheetView tabSelected="1" workbookViewId="0">
      <selection activeCell="C16" sqref="C16"/>
    </sheetView>
  </sheetViews>
  <sheetFormatPr defaultColWidth="8.8" defaultRowHeight="15.6" outlineLevelCol="2"/>
  <cols>
    <col min="1" max="1" width="5.1" customWidth="1"/>
    <col min="2" max="2" width="39.6" customWidth="1"/>
    <col min="3" max="3" width="35.1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2" spans="2:3">
      <c r="B8" s="38" t="s">
        <v>10</v>
      </c>
      <c r="C8" s="40"/>
    </row>
    <row r="9" s="1" customFormat="1" spans="2:3">
      <c r="B9" s="48" t="s">
        <v>11</v>
      </c>
      <c r="C9" s="49">
        <f>medical!H12</f>
        <v>43240</v>
      </c>
    </row>
    <row r="10" s="1" customFormat="1" spans="2:3">
      <c r="B10" s="50" t="s">
        <v>12</v>
      </c>
      <c r="C10" s="20"/>
    </row>
    <row r="11" spans="2:3">
      <c r="B11" s="48" t="s">
        <v>11</v>
      </c>
      <c r="C11" s="51">
        <f>'Staffing Fee'!H10</f>
        <v>1800</v>
      </c>
    </row>
    <row r="12" ht="9.6" customHeight="1" spans="2:3">
      <c r="B12" s="52"/>
      <c r="C12" s="53"/>
    </row>
    <row r="13" spans="2:3">
      <c r="B13" s="54" t="s">
        <v>11</v>
      </c>
      <c r="C13" s="55">
        <f>C9+C11</f>
        <v>45040</v>
      </c>
    </row>
    <row r="14" spans="2:3">
      <c r="B14" s="54" t="s">
        <v>13</v>
      </c>
      <c r="C14" s="55">
        <f>C13*0.06</f>
        <v>2702.4</v>
      </c>
    </row>
    <row r="15" spans="2:3">
      <c r="B15" s="28" t="s">
        <v>14</v>
      </c>
      <c r="C15" s="30">
        <f>C13+C14</f>
        <v>47742.4</v>
      </c>
    </row>
    <row r="16" spans="2:3">
      <c r="B16" s="56" t="s">
        <v>15</v>
      </c>
      <c r="C16" s="57">
        <f>C15*0.86</f>
        <v>41058.464</v>
      </c>
    </row>
    <row r="17" s="47" customFormat="1" spans="2:3">
      <c r="B17" s="58"/>
      <c r="C17" s="59"/>
    </row>
    <row r="18" spans="2:3">
      <c r="B18" s="60" t="s">
        <v>16</v>
      </c>
      <c r="C18" s="61">
        <f>C11/C13</f>
        <v>0.0399644760213144</v>
      </c>
    </row>
    <row r="19" spans="2:2">
      <c r="B19" s="31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  <row r="24" spans="2:2">
      <c r="B24" s="34"/>
    </row>
  </sheetData>
  <mergeCells count="4">
    <mergeCell ref="B1:C1"/>
    <mergeCell ref="B8:C8"/>
    <mergeCell ref="B10:C10"/>
    <mergeCell ref="B12:C12"/>
  </mergeCells>
  <hyperlinks>
    <hyperlink ref="C4" r:id="rId1" display="keira.liu@ubs-cn.com" tooltip="mailto:keir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zoomScaleSheetLayoutView="90" workbookViewId="0">
      <selection activeCell="G18" sqref="G18"/>
    </sheetView>
  </sheetViews>
  <sheetFormatPr defaultColWidth="8.8" defaultRowHeight="15.6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="1" customFormat="1" ht="16.2" spans="2:8">
      <c r="B8" s="38" t="s">
        <v>23</v>
      </c>
      <c r="C8" s="39"/>
      <c r="D8" s="39"/>
      <c r="E8" s="39"/>
      <c r="F8" s="39"/>
      <c r="G8" s="39"/>
      <c r="H8" s="40"/>
    </row>
    <row r="9" s="1" customFormat="1" ht="45" spans="2:8">
      <c r="B9" s="21" t="s">
        <v>24</v>
      </c>
      <c r="C9" s="21" t="s">
        <v>25</v>
      </c>
      <c r="D9" s="41">
        <v>2021</v>
      </c>
      <c r="E9" s="24">
        <v>20</v>
      </c>
      <c r="F9" s="42" t="s">
        <v>26</v>
      </c>
      <c r="G9" s="43">
        <v>7</v>
      </c>
      <c r="H9" s="27">
        <f>E9*G9</f>
        <v>140</v>
      </c>
    </row>
    <row r="10" s="1" customFormat="1" ht="30" spans="2:8">
      <c r="B10" s="21" t="s">
        <v>27</v>
      </c>
      <c r="C10" s="21" t="s">
        <v>28</v>
      </c>
      <c r="D10" s="44"/>
      <c r="E10" s="24">
        <v>10</v>
      </c>
      <c r="F10" s="42" t="s">
        <v>29</v>
      </c>
      <c r="G10" s="43">
        <v>1724</v>
      </c>
      <c r="H10" s="27">
        <f>E10*G10</f>
        <v>17240</v>
      </c>
    </row>
    <row r="11" s="1" customFormat="1" spans="2:8">
      <c r="B11" s="21" t="s">
        <v>30</v>
      </c>
      <c r="C11" s="21" t="s">
        <v>31</v>
      </c>
      <c r="D11" s="45"/>
      <c r="E11" s="24">
        <v>15</v>
      </c>
      <c r="F11" s="42" t="s">
        <v>29</v>
      </c>
      <c r="G11" s="43">
        <v>1724</v>
      </c>
      <c r="H11" s="27">
        <f>E11*G11</f>
        <v>25860</v>
      </c>
    </row>
    <row r="12" ht="16.35" spans="2:8">
      <c r="B12" s="28" t="s">
        <v>14</v>
      </c>
      <c r="C12" s="29"/>
      <c r="D12" s="29"/>
      <c r="E12" s="29"/>
      <c r="F12" s="29"/>
      <c r="G12" s="29"/>
      <c r="H12" s="46">
        <f>H9+H10+H11</f>
        <v>43240</v>
      </c>
    </row>
    <row r="13" s="1" customFormat="1" spans="1:8">
      <c r="A13"/>
      <c r="B13"/>
      <c r="C13" s="2"/>
      <c r="D13" s="2"/>
      <c r="E13"/>
      <c r="F13"/>
      <c r="G13"/>
      <c r="H13"/>
    </row>
    <row r="15" s="1" customFormat="1" spans="1:8">
      <c r="A15"/>
      <c r="B15"/>
      <c r="C15" s="2"/>
      <c r="D15" s="2"/>
      <c r="E15"/>
      <c r="F15"/>
      <c r="G15"/>
      <c r="H15"/>
    </row>
    <row r="16" s="1" customFormat="1" spans="1:8">
      <c r="A16"/>
      <c r="B16" s="31"/>
      <c r="C16" s="32"/>
      <c r="D16" s="32"/>
      <c r="E16" s="33"/>
      <c r="F16"/>
      <c r="G16"/>
      <c r="H16"/>
    </row>
    <row r="17" s="1" customFormat="1" spans="1:8">
      <c r="A17"/>
      <c r="B17" s="34"/>
      <c r="C17" s="35"/>
      <c r="D17" s="35"/>
      <c r="E17" s="36"/>
      <c r="F17"/>
      <c r="G17"/>
      <c r="H17"/>
    </row>
    <row r="18" s="1" customFormat="1" spans="1:8">
      <c r="A18"/>
      <c r="B18" s="34"/>
      <c r="C18" s="35"/>
      <c r="D18" s="35"/>
      <c r="E18" s="36"/>
      <c r="F18"/>
      <c r="G18"/>
      <c r="H18"/>
    </row>
    <row r="19" s="1" customFormat="1" spans="1:8">
      <c r="A19"/>
      <c r="B19" s="34"/>
      <c r="C19" s="35"/>
      <c r="D19" s="35"/>
      <c r="E19" s="36"/>
      <c r="F19"/>
      <c r="G19"/>
      <c r="H19"/>
    </row>
    <row r="20" spans="2:5">
      <c r="B20" s="34"/>
      <c r="C20" s="35"/>
      <c r="D20" s="35"/>
      <c r="E20" s="36"/>
    </row>
    <row r="21" s="1" customFormat="1" spans="1:8">
      <c r="A21"/>
      <c r="B21" s="34"/>
      <c r="C21" s="37"/>
      <c r="D21" s="37"/>
      <c r="E21" s="36"/>
      <c r="F21"/>
      <c r="G21"/>
      <c r="H21"/>
    </row>
    <row r="23" s="1" customFormat="1" spans="1:8">
      <c r="A23"/>
      <c r="B23"/>
      <c r="C23" s="2"/>
      <c r="D23" s="2"/>
      <c r="E23"/>
      <c r="F23"/>
      <c r="G23"/>
      <c r="H23"/>
    </row>
    <row r="24" s="1" customFormat="1" spans="1:8">
      <c r="A24"/>
      <c r="B24"/>
      <c r="C24" s="2"/>
      <c r="D24" s="2"/>
      <c r="E24"/>
      <c r="F24"/>
      <c r="G24"/>
      <c r="H24"/>
    </row>
    <row r="25" s="1" customFormat="1" spans="1:8">
      <c r="A25"/>
      <c r="B25"/>
      <c r="C25" s="2"/>
      <c r="D25" s="2"/>
      <c r="E25"/>
      <c r="F25"/>
      <c r="G25"/>
      <c r="H25"/>
    </row>
    <row r="26" s="1" customFormat="1" spans="1:8">
      <c r="A26"/>
      <c r="B26"/>
      <c r="C26" s="2"/>
      <c r="D26" s="2"/>
      <c r="E26"/>
      <c r="F26"/>
      <c r="G26"/>
      <c r="H26"/>
    </row>
    <row r="27" s="1" customFormat="1" spans="1:8">
      <c r="A27"/>
      <c r="B27"/>
      <c r="C27" s="2"/>
      <c r="D27" s="2"/>
      <c r="E27"/>
      <c r="F27"/>
      <c r="G27"/>
      <c r="H27"/>
    </row>
    <row r="29" s="1" customFormat="1" spans="1:8">
      <c r="A29"/>
      <c r="B29"/>
      <c r="C29" s="2"/>
      <c r="D29" s="2"/>
      <c r="E29"/>
      <c r="F29"/>
      <c r="G29"/>
      <c r="H29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3" s="1" customFormat="1" spans="1:8">
      <c r="A33"/>
      <c r="B33"/>
      <c r="C33" s="2"/>
      <c r="D33" s="2"/>
      <c r="E33"/>
      <c r="F33"/>
      <c r="G33"/>
      <c r="H33"/>
    </row>
    <row r="34" s="1" customFormat="1" spans="1:8">
      <c r="A34"/>
      <c r="B34"/>
      <c r="C34" s="2"/>
      <c r="D34" s="2"/>
      <c r="E34"/>
      <c r="F34"/>
      <c r="G34"/>
      <c r="H34"/>
    </row>
    <row r="35" s="1" customFormat="1" spans="1:8">
      <c r="A35"/>
      <c r="B35"/>
      <c r="C35" s="2"/>
      <c r="D35" s="2"/>
      <c r="E35"/>
      <c r="F35"/>
      <c r="G35"/>
      <c r="H35"/>
    </row>
    <row r="37" s="1" customFormat="1" spans="1:8">
      <c r="A37"/>
      <c r="B37"/>
      <c r="C37" s="2"/>
      <c r="D37" s="2"/>
      <c r="E37"/>
      <c r="F37"/>
      <c r="G37"/>
      <c r="H37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1" s="1" customFormat="1" spans="1:8">
      <c r="A41"/>
      <c r="B41"/>
      <c r="C41" s="2"/>
      <c r="D41" s="2"/>
      <c r="E41"/>
      <c r="F41"/>
      <c r="G41"/>
      <c r="H41"/>
    </row>
    <row r="42" s="1" customFormat="1" spans="1:8">
      <c r="A42"/>
      <c r="B42"/>
      <c r="C42" s="2"/>
      <c r="D42" s="2"/>
      <c r="E42"/>
      <c r="F42"/>
      <c r="G42"/>
      <c r="H42"/>
    </row>
    <row r="43" s="1" customFormat="1" spans="1:8">
      <c r="A43"/>
      <c r="B43"/>
      <c r="C43" s="2"/>
      <c r="D43" s="2"/>
      <c r="E43"/>
      <c r="F43"/>
      <c r="G43"/>
      <c r="H43"/>
    </row>
    <row r="45" s="1" customFormat="1" spans="1:8">
      <c r="A45"/>
      <c r="B45"/>
      <c r="C45" s="2"/>
      <c r="D45" s="2"/>
      <c r="E45"/>
      <c r="F45"/>
      <c r="G45"/>
      <c r="H45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49" s="1" customFormat="1" spans="1:8">
      <c r="A49"/>
      <c r="B49"/>
      <c r="C49" s="2"/>
      <c r="D49" s="2"/>
      <c r="E49"/>
      <c r="F49"/>
      <c r="G49"/>
      <c r="H49"/>
    </row>
    <row r="50" s="1" customFormat="1" spans="1:8">
      <c r="A50"/>
      <c r="B50"/>
      <c r="C50" s="2"/>
      <c r="D50" s="2"/>
      <c r="E50"/>
      <c r="F50"/>
      <c r="G50"/>
      <c r="H50"/>
    </row>
    <row r="51" s="1" customFormat="1" spans="1:8">
      <c r="A51"/>
      <c r="B51"/>
      <c r="C51" s="2"/>
      <c r="D51" s="2"/>
      <c r="E51"/>
      <c r="F51"/>
      <c r="G51"/>
      <c r="H51"/>
    </row>
    <row r="53" s="1" customFormat="1" spans="1:8">
      <c r="A53"/>
      <c r="B53"/>
      <c r="C53" s="2"/>
      <c r="D53" s="2"/>
      <c r="E53"/>
      <c r="F53"/>
      <c r="G53"/>
      <c r="H53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7" s="1" customFormat="1" spans="1:8">
      <c r="A57"/>
      <c r="B57"/>
      <c r="C57" s="2"/>
      <c r="D57" s="2"/>
      <c r="E57"/>
      <c r="F57"/>
      <c r="G57"/>
      <c r="H57"/>
    </row>
    <row r="58" s="1" customFormat="1" spans="1:8">
      <c r="A58"/>
      <c r="B58"/>
      <c r="C58" s="2"/>
      <c r="D58" s="2"/>
      <c r="E58"/>
      <c r="F58"/>
      <c r="G58"/>
      <c r="H58"/>
    </row>
    <row r="59" s="1" customFormat="1" spans="1:8">
      <c r="A59"/>
      <c r="B59"/>
      <c r="C59" s="2"/>
      <c r="D59" s="2"/>
      <c r="E59"/>
      <c r="F59"/>
      <c r="G59"/>
      <c r="H59"/>
    </row>
    <row r="61" s="1" customFormat="1" spans="1:8">
      <c r="A61"/>
      <c r="B61"/>
      <c r="C61" s="2"/>
      <c r="D61" s="2"/>
      <c r="E61"/>
      <c r="F61"/>
      <c r="G61"/>
      <c r="H61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5" s="1" customFormat="1" spans="1:8">
      <c r="A65"/>
      <c r="B65"/>
      <c r="C65" s="2"/>
      <c r="D65" s="2"/>
      <c r="E65"/>
      <c r="F65"/>
      <c r="G65"/>
      <c r="H65"/>
    </row>
    <row r="66" s="1" customFormat="1" spans="1:8">
      <c r="A66"/>
      <c r="B66"/>
      <c r="C66" s="2"/>
      <c r="D66" s="2"/>
      <c r="E66"/>
      <c r="F66"/>
      <c r="G66"/>
      <c r="H66"/>
    </row>
    <row r="67" s="1" customFormat="1" spans="1:8">
      <c r="A67"/>
      <c r="B67"/>
      <c r="C67" s="2"/>
      <c r="D67" s="2"/>
      <c r="E67"/>
      <c r="F67"/>
      <c r="G67"/>
      <c r="H67"/>
    </row>
    <row r="69" s="1" customFormat="1" spans="1:8">
      <c r="A69"/>
      <c r="B69"/>
      <c r="C69" s="2"/>
      <c r="D69" s="2"/>
      <c r="E69"/>
      <c r="F69"/>
      <c r="G69"/>
      <c r="H69"/>
    </row>
  </sheetData>
  <mergeCells count="4">
    <mergeCell ref="B1:C1"/>
    <mergeCell ref="B8:H8"/>
    <mergeCell ref="B12:G12"/>
    <mergeCell ref="D9:D11"/>
  </mergeCells>
  <hyperlinks>
    <hyperlink ref="C4" r:id="rId1" display="keira.liu@ubs-cn.com" tooltip="mailto:keira.liu@ubs-cn.com"/>
  </hyperlinks>
  <pageMargins left="0.75" right="0.75" top="1" bottom="1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B1" sqref="B1:C1"/>
    </sheetView>
  </sheetViews>
  <sheetFormatPr defaultColWidth="8.8" defaultRowHeight="15.6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ht="33.75" customHeight="1" spans="2:8">
      <c r="B8" s="18" t="s">
        <v>32</v>
      </c>
      <c r="C8" s="19"/>
      <c r="D8" s="19"/>
      <c r="E8" s="19"/>
      <c r="F8" s="19"/>
      <c r="G8" s="19"/>
      <c r="H8" s="20"/>
    </row>
    <row r="9" spans="2:8">
      <c r="B9" s="21" t="s">
        <v>33</v>
      </c>
      <c r="C9" s="22" t="s">
        <v>34</v>
      </c>
      <c r="D9" s="23">
        <v>2021</v>
      </c>
      <c r="E9" s="24">
        <v>150</v>
      </c>
      <c r="F9" s="25" t="s">
        <v>35</v>
      </c>
      <c r="G9" s="26">
        <v>12</v>
      </c>
      <c r="H9" s="27">
        <f>E9*G9</f>
        <v>1800</v>
      </c>
    </row>
    <row r="10" ht="16.35" spans="2:8">
      <c r="B10" s="28" t="s">
        <v>11</v>
      </c>
      <c r="C10" s="29"/>
      <c r="D10" s="29"/>
      <c r="E10" s="29"/>
      <c r="F10" s="29"/>
      <c r="G10" s="29"/>
      <c r="H10" s="30">
        <f>SUM(H9:H9)</f>
        <v>1800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keira.liu@ubs-cn.com" tooltip="mailto:keir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2023-08-28T03:30:32Z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B665FB8846C1478591318EC575D52049_13</vt:lpwstr>
  </property>
</Properties>
</file>