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<sst xmlns="http://schemas.openxmlformats.org/spreadsheetml/2006/main" count="65" uniqueCount="36">
  <si>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11月结算单</t>
  </si>
  <si>
    <t>Client:</t>
  </si>
  <si>
    <t>AstraZeneca</t>
  </si>
  <si>
    <t xml:space="preserve">Project Name: </t>
  </si>
  <si>
    <t>2023AZ肺癌领域12期VIP Alerts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</si>
  <si>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</si>
  <si>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</si>
  <si>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</si>
  <si>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</si>
  <si>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</si>
  <si>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</si>
  <si>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</si>
  <si>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</si>
  <si>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</si>
  <si>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</si>
  <si>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</si>
  <si>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</si>
  <si>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</si>
  <si>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</si>
  <si>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</si>
  <si>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</si>
  <si>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</si>
  <si>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</si>
  <si>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</t>
  </si>
  <si>
    <t>主题词检索(new work)</t>
  </si>
  <si>
    <t>根据主题词对相关文献进行检索、阅读、汇总
覆盖女性肿瘤领域共118位专家，每位VIP约4-5个主题词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</si>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</sst>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  <numFmt numFmtId="181" formatCode="&quot;￥&quot;#,##0.0_);[Red]\(&quot;￥&quot;#,##0.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1" fontId="11" fillId="6" borderId="0" xfId="0" applyNumberFormat="1" applyFont="1" applyFill="1">
      <alignment vertical="center"/>
    </xf>
    <xf numFmtId="0" fontId="12" fillId="0" borderId="0" xfId="0" applyFont="1" applyFill="1" applyAlignment="1">
      <alignment horizontal="right" vertical="center"/>
    </xf>
    <xf numFmtId="10" fontId="0" fillId="0" borderId="0" xfId="3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B1" sqref="B1:C1"/>
    </sheetView>
  </sheetViews>
  <sheetFormatPr defaultColWidth="8.8" defaultRowHeight="15.6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8" t="s">
        <v>11</v>
      </c>
      <c r="C9" s="49">
        <f>medical!H12</f>
        <v>38630</v>
      </c>
    </row>
    <row r="10" s="1" customFormat="1" spans="2:3">
      <c r="B10" s="50" t="s">
        <v>12</v>
      </c>
      <c r="C10" s="20"/>
    </row>
    <row r="11" spans="2:3">
      <c r="B11" s="48" t="s">
        <v>11</v>
      </c>
      <c r="C11" s="51">
        <f>'Staffing Fee'!H10</f>
        <v>1800</v>
      </c>
    </row>
    <row r="12" ht="9.6" customHeight="1" spans="2:3">
      <c r="B12" s="52"/>
      <c r="C12" s="53"/>
    </row>
    <row r="13" spans="2:3">
      <c r="B13" s="54" t="s">
        <v>11</v>
      </c>
      <c r="C13" s="55">
        <f>C9+C11</f>
        <v>40430</v>
      </c>
    </row>
    <row r="14" spans="2:3">
      <c r="B14" s="54" t="s">
        <v>13</v>
      </c>
      <c r="C14" s="55">
        <f>C13*0.06</f>
        <v>2425.8</v>
      </c>
    </row>
    <row r="15" ht="16.35" spans="2:3">
      <c r="B15" s="28" t="s">
        <v>14</v>
      </c>
      <c r="C15" s="30">
        <f>C13+C14</f>
        <v>42855.8</v>
      </c>
    </row>
    <row r="16" spans="2:3">
      <c r="B16" s="56" t="s">
        <v>15</v>
      </c>
      <c r="C16" s="57">
        <f>C15*0.86</f>
        <v>36855.988</v>
      </c>
    </row>
    <row r="17" s="47" customFormat="1" spans="2:3">
      <c r="B17" s="58"/>
      <c r="C17" s="59"/>
    </row>
    <row r="18" spans="2:3">
      <c r="B18" s="60" t="s">
        <v>16</v>
      </c>
      <c r="C18" s="61">
        <f>C11/C13</f>
        <v>0.0445213950037101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B1" sqref="B1:C5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</v>
      </c>
      <c r="H9" s="27">
        <f>E9*G9</f>
        <v>140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1734</v>
      </c>
      <c r="H10" s="27">
        <f>E10*G10</f>
        <v>17340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1410</v>
      </c>
      <c r="H11" s="27">
        <f>E11*G11</f>
        <v>21150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38630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5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12</v>
      </c>
      <c r="H9" s="27">
        <f>E9*G9</f>
        <v>1800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1800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2023-12-08T06:04:53Z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F9FF8078F8BA41629666F952A8A0F77B_13</vt:lpwstr>
  </property>
</Properties>
</file>