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<sst xmlns="http://schemas.openxmlformats.org/spreadsheetml/2006/main" count="66" uniqueCount="37">
  <si>
    <t>7月结算单</t>
  </si>
  <si>
    <t>Client:</t>
  </si>
  <si>
    <t>AstraZeneca</t>
  </si>
  <si>
    <t xml:space="preserve">Project Name: </t>
  </si>
  <si>
    <t>2023年呼吸领域12期VIPAlerts项目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</si>
  <si>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</si>
  <si>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</si>
  <si>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</si>
  <si>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</si>
  <si>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</si>
  <si>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</si>
  <si>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</si>
  <si>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</si>
  <si>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</si>
  <si>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</si>
  <si>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</si>
  <si>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</si>
  <si>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</si>
  <si>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</si>
  <si>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</si>
  <si>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</si>
  <si>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</si>
  <si>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</si>
  <si>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</si>
  <si>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</si>
  <si>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</si>
  <si>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</si>
  <si>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</si>
  <si>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</si>
  <si>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</si>
  <si>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</si>
  <si>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</si>
  <si>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Sub-Total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</si>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</sst>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50" applyFo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workbookViewId="0">
      <selection activeCell="C4" sqref="C4"/>
    </sheetView>
  </sheetViews>
  <sheetFormatPr defaultColWidth="8.8" defaultRowHeight="15.6" outlineLevelCol="3"/>
  <cols>
    <col min="1" max="1" width="2.6" customWidth="1"/>
    <col min="2" max="2" width="39.6" customWidth="1"/>
    <col min="3" max="3" width="46.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4">
      <c r="B3" s="5" t="s">
        <v>3</v>
      </c>
      <c r="C3" s="54" t="s">
        <v>4</v>
      </c>
      <c r="D3" s="55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6" t="s">
        <v>11</v>
      </c>
      <c r="C9" s="57">
        <f>Medical!H13</f>
        <v>3055</v>
      </c>
    </row>
    <row r="10" s="1" customFormat="1" spans="2:3">
      <c r="B10" s="58" t="s">
        <v>12</v>
      </c>
      <c r="C10" s="21"/>
    </row>
    <row r="11" spans="2:3">
      <c r="B11" s="56" t="s">
        <v>11</v>
      </c>
      <c r="C11" s="52">
        <f>'Staffing Fee'!H10</f>
        <v>450</v>
      </c>
    </row>
    <row r="12" ht="9.6" customHeight="1" spans="2:3">
      <c r="B12" s="59"/>
      <c r="C12" s="60"/>
    </row>
    <row r="13" spans="2:3">
      <c r="B13" s="61" t="s">
        <v>11</v>
      </c>
      <c r="C13" s="62">
        <f>C9+C11</f>
        <v>3505</v>
      </c>
    </row>
    <row r="14" spans="2:3">
      <c r="B14" s="61" t="s">
        <v>13</v>
      </c>
      <c r="C14" s="62">
        <f>C13*0.06</f>
        <v>210.3</v>
      </c>
    </row>
    <row r="15" ht="16.35" spans="2:3">
      <c r="B15" s="29" t="s">
        <v>14</v>
      </c>
      <c r="C15" s="31">
        <f>C13+C14</f>
        <v>3715.3</v>
      </c>
    </row>
    <row r="16" spans="2:2">
      <c r="B16" s="63" t="s">
        <v>15</v>
      </c>
    </row>
    <row r="18" spans="2:3">
      <c r="B18" s="64" t="s">
        <v>16</v>
      </c>
      <c r="C18" s="65">
        <f>C11/C13</f>
        <v>0.128388017118402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zoomScale="120" zoomScaleNormal="120" zoomScaleSheetLayoutView="90" workbookViewId="0">
      <selection activeCell="H4" sqref="H4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2" spans="2:8">
      <c r="B8" s="40" t="s">
        <v>23</v>
      </c>
      <c r="C8" s="41"/>
      <c r="D8" s="41"/>
      <c r="E8" s="41"/>
      <c r="F8" s="41"/>
      <c r="G8" s="41"/>
      <c r="H8" s="42"/>
    </row>
    <row r="9" s="39" customFormat="1" ht="45" spans="2:8">
      <c r="B9" s="22" t="s">
        <v>24</v>
      </c>
      <c r="C9" s="22" t="s">
        <v>25</v>
      </c>
      <c r="D9" s="43">
        <v>2021</v>
      </c>
      <c r="E9" s="44">
        <v>20</v>
      </c>
      <c r="F9" s="45" t="s">
        <v>26</v>
      </c>
      <c r="G9" s="46">
        <v>4</v>
      </c>
      <c r="H9" s="28">
        <f>E9*G9</f>
        <v>80</v>
      </c>
    </row>
    <row r="10" s="39" customFormat="1" ht="30" spans="2:8">
      <c r="B10" s="22" t="s">
        <v>27</v>
      </c>
      <c r="C10" s="22" t="s">
        <v>28</v>
      </c>
      <c r="D10" s="47"/>
      <c r="E10" s="44">
        <v>10</v>
      </c>
      <c r="F10" s="45" t="s">
        <v>29</v>
      </c>
      <c r="G10" s="46">
        <v>119</v>
      </c>
      <c r="H10" s="28">
        <f t="shared" ref="H10:H11" si="0">E10*G10</f>
        <v>1190</v>
      </c>
    </row>
    <row r="11" s="39" customFormat="1" ht="25.5" customHeight="1" spans="2:8">
      <c r="B11" s="22" t="s">
        <v>30</v>
      </c>
      <c r="C11" s="22" t="s">
        <v>31</v>
      </c>
      <c r="D11" s="48"/>
      <c r="E11" s="44">
        <v>15</v>
      </c>
      <c r="F11" s="45" t="s">
        <v>29</v>
      </c>
      <c r="G11" s="46">
        <v>119</v>
      </c>
      <c r="H11" s="28">
        <f t="shared" si="0"/>
        <v>1785</v>
      </c>
    </row>
    <row r="12" spans="2:8">
      <c r="B12" s="49" t="s">
        <v>14</v>
      </c>
      <c r="C12" s="50"/>
      <c r="D12" s="50"/>
      <c r="E12" s="50"/>
      <c r="F12" s="50"/>
      <c r="G12" s="51"/>
      <c r="H12" s="52">
        <f>SUM(H9:H11)</f>
        <v>3055</v>
      </c>
    </row>
    <row r="13" ht="16.35" spans="2:8">
      <c r="B13" s="29" t="s">
        <v>32</v>
      </c>
      <c r="C13" s="30"/>
      <c r="D13" s="30"/>
      <c r="E13" s="30"/>
      <c r="F13" s="30"/>
      <c r="G13" s="30"/>
      <c r="H13" s="53">
        <f>H12</f>
        <v>3055</v>
      </c>
    </row>
    <row r="14" s="1" customFormat="1" spans="1:8">
      <c r="A14"/>
      <c r="B14"/>
      <c r="C14" s="2"/>
      <c r="D14" s="2"/>
      <c r="E14"/>
      <c r="F14"/>
      <c r="G14"/>
      <c r="H14"/>
    </row>
    <row r="16" s="1" customFormat="1" spans="1:8">
      <c r="A16"/>
      <c r="B16"/>
      <c r="C16" s="2"/>
      <c r="D16" s="2"/>
      <c r="E16"/>
      <c r="F16"/>
      <c r="G16"/>
      <c r="H16"/>
    </row>
    <row r="17" s="39" customFormat="1" spans="1:8">
      <c r="A17"/>
      <c r="B17" s="32"/>
      <c r="C17" s="33"/>
      <c r="D17" s="33"/>
      <c r="E17" s="34"/>
      <c r="F17"/>
      <c r="G17"/>
      <c r="H17"/>
    </row>
    <row r="18" s="39" customFormat="1" spans="1:8">
      <c r="A18"/>
      <c r="B18" s="35"/>
      <c r="C18" s="36"/>
      <c r="D18" s="36"/>
      <c r="E18" s="37"/>
      <c r="F18"/>
      <c r="G18"/>
      <c r="H18"/>
    </row>
    <row r="19" s="39" customFormat="1" spans="1:8">
      <c r="A19"/>
      <c r="B19" s="35"/>
      <c r="C19" s="36"/>
      <c r="D19" s="36"/>
      <c r="E19" s="37"/>
      <c r="F19"/>
      <c r="G19"/>
      <c r="H19"/>
    </row>
    <row r="20" s="39" customFormat="1" spans="1:8">
      <c r="A20"/>
      <c r="B20" s="35"/>
      <c r="C20" s="36"/>
      <c r="D20" s="36"/>
      <c r="E20" s="37"/>
      <c r="F20"/>
      <c r="G20"/>
      <c r="H20"/>
    </row>
    <row r="21" spans="2:5">
      <c r="B21" s="35"/>
      <c r="C21" s="36"/>
      <c r="D21" s="36"/>
      <c r="E21" s="37"/>
    </row>
    <row r="22" s="1" customFormat="1" spans="1:8">
      <c r="A22"/>
      <c r="B22" s="35"/>
      <c r="C22" s="38"/>
      <c r="D22" s="38"/>
      <c r="E22" s="37"/>
      <c r="F22"/>
      <c r="G22"/>
      <c r="H22"/>
    </row>
    <row r="24" s="1" customFormat="1" spans="1:8">
      <c r="A24"/>
      <c r="B24"/>
      <c r="C24" s="2"/>
      <c r="D24" s="2"/>
      <c r="E24"/>
      <c r="F24"/>
      <c r="G24"/>
      <c r="H24"/>
    </row>
    <row r="25" s="39" customFormat="1" spans="1:8">
      <c r="A25"/>
      <c r="B25"/>
      <c r="C25" s="2"/>
      <c r="D25" s="2"/>
      <c r="E25"/>
      <c r="F25"/>
      <c r="G25"/>
      <c r="H25"/>
    </row>
    <row r="26" s="39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/>
      <c r="C27" s="2"/>
      <c r="D27" s="2"/>
      <c r="E27"/>
      <c r="F27"/>
      <c r="G27"/>
      <c r="H27"/>
    </row>
    <row r="28" s="39" customFormat="1" spans="1:8">
      <c r="A28"/>
      <c r="B28"/>
      <c r="C28" s="2"/>
      <c r="D28" s="2"/>
      <c r="E28"/>
      <c r="F28"/>
      <c r="G28"/>
      <c r="H28"/>
    </row>
    <row r="30" s="1" customFormat="1" spans="1:8">
      <c r="A30"/>
      <c r="B30"/>
      <c r="C30" s="2"/>
      <c r="D30" s="2"/>
      <c r="E30"/>
      <c r="F30"/>
      <c r="G30"/>
      <c r="H30"/>
    </row>
    <row r="32" s="1" customFormat="1" spans="1:8">
      <c r="A32"/>
      <c r="B32"/>
      <c r="C32" s="2"/>
      <c r="D32" s="2"/>
      <c r="E32"/>
      <c r="F32"/>
      <c r="G32"/>
      <c r="H32"/>
    </row>
    <row r="33" s="39" customFormat="1" spans="1:8">
      <c r="A33"/>
      <c r="B33"/>
      <c r="C33" s="2"/>
      <c r="D33" s="2"/>
      <c r="E33"/>
      <c r="F33"/>
      <c r="G33"/>
      <c r="H33"/>
    </row>
    <row r="34" s="39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8" s="1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1" s="39" customFormat="1" spans="1:8">
      <c r="A41"/>
      <c r="B41"/>
      <c r="C41" s="2"/>
      <c r="D41" s="2"/>
      <c r="E41"/>
      <c r="F41"/>
      <c r="G41"/>
      <c r="H41"/>
    </row>
    <row r="42" s="39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6" s="1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49" s="39" customFormat="1" spans="1:8">
      <c r="A49"/>
      <c r="B49"/>
      <c r="C49" s="2"/>
      <c r="D49" s="2"/>
      <c r="E49"/>
      <c r="F49"/>
      <c r="G49"/>
      <c r="H49"/>
    </row>
    <row r="50" s="39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4" s="1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7" s="39" customFormat="1" spans="1:8">
      <c r="A57"/>
      <c r="B57"/>
      <c r="C57" s="2"/>
      <c r="D57" s="2"/>
      <c r="E57"/>
      <c r="F57"/>
      <c r="G57"/>
      <c r="H57"/>
    </row>
    <row r="58" s="39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2" s="1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5" s="39" customFormat="1" spans="1:8">
      <c r="A65"/>
      <c r="B65"/>
      <c r="C65" s="2"/>
      <c r="D65" s="2"/>
      <c r="E65"/>
      <c r="F65"/>
      <c r="G65"/>
      <c r="H65"/>
    </row>
    <row r="66" s="39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70" s="1" customFormat="1" spans="1:8">
      <c r="A70"/>
      <c r="B70"/>
      <c r="C70" s="2"/>
      <c r="D70" s="2"/>
      <c r="E70"/>
      <c r="F70"/>
      <c r="G70"/>
      <c r="H70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F12" sqref="F12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33</v>
      </c>
      <c r="C8" s="20"/>
      <c r="D8" s="20"/>
      <c r="E8" s="20"/>
      <c r="F8" s="20"/>
      <c r="G8" s="20"/>
      <c r="H8" s="21"/>
    </row>
    <row r="9" spans="2:8">
      <c r="B9" s="22" t="s">
        <v>34</v>
      </c>
      <c r="C9" s="23" t="s">
        <v>35</v>
      </c>
      <c r="D9" s="24">
        <v>2021</v>
      </c>
      <c r="E9" s="25">
        <v>150</v>
      </c>
      <c r="F9" s="26" t="s">
        <v>36</v>
      </c>
      <c r="G9" s="27">
        <v>3</v>
      </c>
      <c r="H9" s="28">
        <f>E9*G9</f>
        <v>450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450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2022-02-18T06:40:00Z</cp:lastPrinted>
  <dcterms:modified xsi:type="dcterms:W3CDTF">2023-08-28T03:45:10Z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D4D4E18F889645EE87FEF9D0EDC3A67D_13</vt:lpwstr>
  </property>
</Properties>
</file>