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activeTab="2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<sst xmlns="http://schemas.openxmlformats.org/spreadsheetml/2006/main" count="65" uniqueCount="36">
  <si>
    <t>Quotation</t>
  </si>
  <si>
    <t>Client:</t>
  </si>
  <si>
    <t>AstraZeneca</t>
  </si>
  <si>
    <t xml:space="preserve">Project Name: </t>
  </si>
  <si>
    <t>2023AZ乳腺癌领域12期VIP Alerts</t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</si>
  <si>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</si>
  <si>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</si>
  <si>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</si>
  <si>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</si>
  <si>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</si>
  <si>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</si>
  <si>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</si>
  <si>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</si>
  <si>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</si>
  <si>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</si>
  <si>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</si>
  <si>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</si>
  <si>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</si>
  <si>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</si>
  <si>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</si>
  <si>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</si>
  <si>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</si>
  <si>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</si>
  <si>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乳腺癌领域查找十二期</t>
  </si>
  <si>
    <t>主题词检索(new work)</t>
  </si>
  <si>
    <t>根据主题词对相关文献进行检索、阅读、汇总
覆盖女性肿瘤领域共15位专家，每位VIP约4-5个主题词</t>
  </si>
  <si>
    <t>个</t>
  </si>
  <si>
    <t>英文原文下载</t>
  </si>
  <si>
    <t>英文原文下载，每位专家每月15篇，共2700篇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</si>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</sst>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#,##0.00"/>
    <numFmt numFmtId="177" formatCode="0_);[Red]\(0\)"/>
    <numFmt numFmtId="178" formatCode="0.0_ "/>
    <numFmt numFmtId="179" formatCode="\¥#,##0.00_);[Red]\(\¥#,##0.00\)"/>
    <numFmt numFmtId="180" formatCode="&quot;￥&quot;#,##0.00_);[Red]\(&quot;￥&quot;#,##0.00\)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2" fillId="13" borderId="20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17" borderId="23" applyNumberFormat="0" applyAlignment="0" applyProtection="0">
      <alignment vertical="center"/>
    </xf>
    <xf numFmtId="0" fontId="26" fillId="17" borderId="19" applyNumberFormat="0" applyAlignment="0" applyProtection="0">
      <alignment vertical="center"/>
    </xf>
    <xf numFmtId="0" fontId="27" fillId="18" borderId="24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/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/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7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7" fontId="3" fillId="0" borderId="0" xfId="51" applyNumberFormat="1" applyFont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ont="1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8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7" fontId="2" fillId="3" borderId="11" xfId="35" applyNumberFormat="1" applyFont="1" applyFill="1" applyBorder="1" applyAlignment="1">
      <alignment horizontal="right" vertical="center"/>
    </xf>
    <xf numFmtId="177" fontId="2" fillId="3" borderId="12" xfId="35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177" fontId="2" fillId="0" borderId="0" xfId="51" applyNumberFormat="1" applyFont="1" applyAlignment="1"/>
    <xf numFmtId="177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7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7" fontId="9" fillId="0" borderId="0" xfId="51" applyNumberFormat="1" applyFont="1" applyAlignment="1">
      <alignment horizontal="left" wrapText="1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6" fontId="2" fillId="3" borderId="13" xfId="35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176" fontId="2" fillId="0" borderId="10" xfId="8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9" fontId="2" fillId="5" borderId="18" xfId="8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80" fontId="11" fillId="6" borderId="0" xfId="0" applyNumberFormat="1" applyFont="1" applyFill="1">
      <alignment vertical="center"/>
    </xf>
    <xf numFmtId="0" fontId="10" fillId="7" borderId="0" xfId="0" applyFont="1" applyFill="1" applyAlignment="1">
      <alignment horizontal="right" vertical="center"/>
    </xf>
    <xf numFmtId="10" fontId="0" fillId="7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4"/>
  <sheetViews>
    <sheetView workbookViewId="0">
      <selection activeCell="C16" sqref="C16"/>
    </sheetView>
  </sheetViews>
  <sheetFormatPr defaultColWidth="8.8" defaultRowHeight="15" outlineLevelCol="2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5" spans="2:3">
      <c r="B8" s="38" t="s">
        <v>10</v>
      </c>
      <c r="C8" s="40"/>
    </row>
    <row r="9" s="1" customFormat="1" spans="2:3">
      <c r="B9" s="47" t="s">
        <v>11</v>
      </c>
      <c r="C9" s="48">
        <f>medical!H12</f>
        <v>85500</v>
      </c>
    </row>
    <row r="10" s="1" customFormat="1" spans="2:3">
      <c r="B10" s="49" t="s">
        <v>12</v>
      </c>
      <c r="C10" s="20"/>
    </row>
    <row r="11" spans="2:3">
      <c r="B11" s="47" t="s">
        <v>11</v>
      </c>
      <c r="C11" s="50">
        <f>'Staffing Fee'!H10</f>
        <v>1950</v>
      </c>
    </row>
    <row r="12" ht="9.6" customHeight="1" spans="2:3">
      <c r="B12" s="51"/>
      <c r="C12" s="52"/>
    </row>
    <row r="13" spans="2:3">
      <c r="B13" s="53" t="s">
        <v>11</v>
      </c>
      <c r="C13" s="54">
        <f>C9+C11</f>
        <v>87450</v>
      </c>
    </row>
    <row r="14" spans="2:3">
      <c r="B14" s="53" t="s">
        <v>13</v>
      </c>
      <c r="C14" s="54">
        <f>C13*0.06</f>
        <v>5247</v>
      </c>
    </row>
    <row r="15" ht="15.75" spans="2:3">
      <c r="B15" s="28" t="s">
        <v>14</v>
      </c>
      <c r="C15" s="30">
        <f>C13+C14</f>
        <v>92697</v>
      </c>
    </row>
    <row r="16" spans="2:3">
      <c r="B16" s="55" t="s">
        <v>15</v>
      </c>
      <c r="C16" s="56">
        <v>90000</v>
      </c>
    </row>
    <row r="18" spans="2:3">
      <c r="B18" s="57" t="s">
        <v>16</v>
      </c>
      <c r="C18" s="58">
        <f>C11/C13</f>
        <v>0.0222984562607204</v>
      </c>
    </row>
    <row r="19" spans="2:2">
      <c r="B19" s="31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  <row r="24" spans="2:2">
      <c r="B24" s="34"/>
    </row>
  </sheetData>
  <mergeCells count="4">
    <mergeCell ref="B1:C1"/>
    <mergeCell ref="B8:C8"/>
    <mergeCell ref="B10:C10"/>
    <mergeCell ref="B12:C12"/>
  </mergeCells>
  <hyperlinks>
    <hyperlink ref="C4" r:id="rId1" display="Chelsea.ye@ubs-cn.com" tooltip="mailto:Chelsea.ye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I7" sqref="I7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5" spans="2:8">
      <c r="B8" s="38" t="s">
        <v>23</v>
      </c>
      <c r="C8" s="39"/>
      <c r="D8" s="39"/>
      <c r="E8" s="39"/>
      <c r="F8" s="39"/>
      <c r="G8" s="39"/>
      <c r="H8" s="40"/>
    </row>
    <row r="9" s="1" customFormat="1" ht="43.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900</v>
      </c>
      <c r="H9" s="27">
        <f>E9*G9</f>
        <v>18000</v>
      </c>
    </row>
    <row r="10" s="1" customFormat="1" ht="29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2700</v>
      </c>
      <c r="H10" s="27">
        <f>E10*G10</f>
        <v>27000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2700</v>
      </c>
      <c r="H11" s="27">
        <f>E11*G11</f>
        <v>40500</v>
      </c>
    </row>
    <row r="12" ht="15.75" spans="2:8">
      <c r="B12" s="28" t="s">
        <v>14</v>
      </c>
      <c r="C12" s="29"/>
      <c r="D12" s="29"/>
      <c r="E12" s="29"/>
      <c r="F12" s="29"/>
      <c r="G12" s="29"/>
      <c r="H12" s="46">
        <f>H9+H10+H11</f>
        <v>85500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tabSelected="1" workbookViewId="0">
      <selection activeCell="G11" sqref="G11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32</v>
      </c>
      <c r="C8" s="19"/>
      <c r="D8" s="19"/>
      <c r="E8" s="19"/>
      <c r="F8" s="19"/>
      <c r="G8" s="19"/>
      <c r="H8" s="20"/>
    </row>
    <row r="9" spans="2:8">
      <c r="B9" s="21" t="s">
        <v>33</v>
      </c>
      <c r="C9" s="22" t="s">
        <v>34</v>
      </c>
      <c r="D9" s="23">
        <v>2021</v>
      </c>
      <c r="E9" s="24">
        <v>150</v>
      </c>
      <c r="F9" s="25" t="s">
        <v>35</v>
      </c>
      <c r="G9" s="26">
        <v>13</v>
      </c>
      <c r="H9" s="27">
        <f>E9*G9</f>
        <v>1950</v>
      </c>
    </row>
    <row r="10" ht="15.75" spans="2:8">
      <c r="B10" s="28" t="s">
        <v>11</v>
      </c>
      <c r="C10" s="29"/>
      <c r="D10" s="29"/>
      <c r="E10" s="29"/>
      <c r="F10" s="29"/>
      <c r="G10" s="29"/>
      <c r="H10" s="30">
        <f>SUM(H9:H9)</f>
        <v>1950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2023-02-20T07:30:47Z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8C6455358F3D4E4A8EA65E7CFAEA7B37</vt:lpwstr>
  </property>
</Properties>
</file>