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<sst xmlns="http://schemas.openxmlformats.org/spreadsheetml/2006/main" count="64" uniqueCount="34">
  <si>
    <t>结算单</t>
  </si>
  <si>
    <t>Client:</t>
  </si>
  <si>
    <t>AstraZeneca</t>
  </si>
  <si>
    <t xml:space="preserve">Project Name: </t>
  </si>
  <si>
    <r>
      <rPr>
        <sz val="10.5"/>
        <color rgb="FF000000"/>
        <rFont val="等线"/>
        <charset val="134"/>
      </rPr>
      <t>2023</t>
    </r>
    <r>
      <rPr>
        <sz val="10.5"/>
        <color rgb="FF000000"/>
        <rFont val="等线"/>
        <charset val="134"/>
      </rPr>
      <t>国际会幻灯制作项目</t>
    </r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</si>
  <si>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</si>
  <si>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</si>
  <si>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</si>
  <si>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</si>
  <si>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</si>
  <si>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</si>
  <si>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</si>
  <si>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</si>
  <si>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</si>
  <si>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</si>
  <si>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</si>
  <si>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</si>
  <si>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</si>
  <si>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</si>
  <si>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</si>
  <si>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</si>
  <si>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</si>
  <si>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幻灯4 WCLC*215P</t>
  </si>
  <si>
    <t>科室会幻灯(new work)</t>
  </si>
  <si>
    <t>包括医学编辑及适量文献检索</t>
  </si>
  <si>
    <t>页</t>
  </si>
  <si>
    <t>PPT美化(普通美化)(new work)</t>
  </si>
  <si>
    <t>使用PPT重绘图表、字体设定、动作设定等</t>
  </si>
  <si>
    <t>Total：</t>
  </si>
  <si>
    <t>项目管理/人员管理 
Service Fee/Staffing Fee</t>
  </si>
  <si>
    <t>Editor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</si>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</sst>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.5"/>
      <color rgb="FF000000"/>
      <name val="等线"/>
      <charset val="134"/>
    </font>
    <font>
      <u/>
      <sz val="11"/>
      <color rgb="FF800080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7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9" borderId="22" applyNumberFormat="0" applyAlignment="0" applyProtection="0">
      <alignment vertical="center"/>
    </xf>
    <xf numFmtId="0" fontId="22" fillId="9" borderId="21" applyNumberFormat="0" applyAlignment="0" applyProtection="0">
      <alignment vertical="center"/>
    </xf>
    <xf numFmtId="0" fontId="23" fillId="10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4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176" fontId="5" fillId="0" borderId="0" xfId="6" applyNumberFormat="1" applyFont="1" applyFill="1" applyBorder="1" applyAlignment="1" applyProtection="1">
      <alignment horizontal="left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40" fontId="8" fillId="0" borderId="9" xfId="52" applyNumberFormat="1" applyFont="1" applyFill="1" applyBorder="1" applyAlignment="1">
      <alignment horizontal="center" vertical="center"/>
    </xf>
    <xf numFmtId="9" fontId="7" fillId="0" borderId="9" xfId="52" applyNumberFormat="1" applyFont="1" applyFill="1" applyBorder="1" applyAlignment="1">
      <alignment horizontal="center" vertical="center"/>
    </xf>
    <xf numFmtId="177" fontId="7" fillId="0" borderId="9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6" fontId="2" fillId="3" borderId="12" xfId="49" applyNumberFormat="1" applyFont="1" applyFill="1" applyBorder="1" applyAlignment="1">
      <alignment horizontal="right" vertical="center"/>
    </xf>
    <xf numFmtId="176" fontId="2" fillId="3" borderId="13" xfId="49" applyNumberFormat="1" applyFont="1" applyFill="1" applyBorder="1" applyAlignment="1">
      <alignment horizontal="right" vertical="center"/>
    </xf>
    <xf numFmtId="178" fontId="2" fillId="3" borderId="14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6" fillId="2" borderId="6" xfId="49" applyFont="1" applyFill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49" applyFont="1" applyFill="1" applyBorder="1" applyAlignment="1">
      <alignment horizontal="center" vertical="center"/>
    </xf>
    <xf numFmtId="0" fontId="7" fillId="0" borderId="9" xfId="52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15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right" vertical="center" wrapText="1"/>
    </xf>
    <xf numFmtId="178" fontId="2" fillId="5" borderId="17" xfId="1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workbookViewId="0">
      <selection activeCell="F19" sqref="F19"/>
    </sheetView>
  </sheetViews>
  <sheetFormatPr defaultColWidth="8.9" defaultRowHeight="15.6" outlineLevelCol="3"/>
  <cols>
    <col min="1" max="1" width="5.1" style="2" customWidth="1"/>
    <col min="2" max="2" width="39.6" customWidth="1"/>
    <col min="3" max="3" width="37.7" style="2" customWidth="1"/>
    <col min="4" max="4" width="19.4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11" t="s">
        <v>4</v>
      </c>
      <c r="D3" s="55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7"/>
    </row>
    <row r="7" s="1" customFormat="1" ht="30.75" customHeight="1" spans="2:3">
      <c r="B7" s="17" t="s">
        <v>8</v>
      </c>
      <c r="C7" s="20" t="s">
        <v>9</v>
      </c>
    </row>
    <row r="8" s="1" customFormat="1" ht="16.2" spans="2:3">
      <c r="B8" s="44" t="s">
        <v>10</v>
      </c>
      <c r="C8" s="46"/>
    </row>
    <row r="9" s="1" customFormat="1" spans="2:3">
      <c r="B9" s="56" t="s">
        <v>11</v>
      </c>
      <c r="C9" s="57">
        <f>medical!H12</f>
        <v>43000</v>
      </c>
    </row>
    <row r="10" s="1" customFormat="1" spans="2:3">
      <c r="B10" s="58" t="s">
        <v>12</v>
      </c>
      <c r="C10" s="23"/>
    </row>
    <row r="11" spans="2:3">
      <c r="B11" s="56" t="s">
        <v>11</v>
      </c>
      <c r="C11" s="54">
        <f>'Staffing Fee'!H11</f>
        <v>4300</v>
      </c>
    </row>
    <row r="12" ht="3.75" customHeight="1" spans="2:3">
      <c r="B12" s="59"/>
      <c r="C12" s="60"/>
    </row>
    <row r="13" spans="2:3">
      <c r="B13" s="61" t="s">
        <v>11</v>
      </c>
      <c r="C13" s="62">
        <f>C9+C11</f>
        <v>47300</v>
      </c>
    </row>
    <row r="14" spans="2:3">
      <c r="B14" s="61" t="s">
        <v>13</v>
      </c>
      <c r="C14" s="62">
        <f>C13*0.06</f>
        <v>2838</v>
      </c>
    </row>
    <row r="15" ht="16.35" spans="2:3">
      <c r="B15" s="33" t="s">
        <v>14</v>
      </c>
      <c r="C15" s="35">
        <f>C13+C14</f>
        <v>50138</v>
      </c>
    </row>
    <row r="18" spans="2:3">
      <c r="B18" s="63" t="s">
        <v>15</v>
      </c>
      <c r="C18" s="64">
        <f>C11/C13</f>
        <v>0.0909090909090909</v>
      </c>
    </row>
    <row r="20" spans="2:2">
      <c r="B20" s="36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  <row r="25" spans="2:2">
      <c r="B25" s="39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zoomScale="70" zoomScaleNormal="70" zoomScaleSheetLayoutView="90" workbookViewId="0">
      <selection activeCell="C26" sqref="C26"/>
    </sheetView>
  </sheetViews>
  <sheetFormatPr defaultColWidth="8.9" defaultRowHeight="15.6" outlineLevelCol="7"/>
  <cols>
    <col min="1" max="1" width="5.1" style="2" customWidth="1"/>
    <col min="2" max="2" width="26.4" customWidth="1"/>
    <col min="3" max="3" width="38.625" style="3" customWidth="1"/>
    <col min="4" max="4" width="17.6" style="3" customWidth="1"/>
    <col min="5" max="5" width="11" customWidth="1"/>
    <col min="6" max="6" width="8.4" customWidth="1"/>
    <col min="7" max="7" width="10.1" style="2" customWidth="1"/>
    <col min="8" max="8" width="14.9" style="2" customWidth="1"/>
    <col min="9" max="9" width="13.6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0.75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s="1" customFormat="1" ht="16.2" spans="2:8">
      <c r="B8" s="44" t="s">
        <v>22</v>
      </c>
      <c r="C8" s="45"/>
      <c r="D8" s="45"/>
      <c r="E8" s="45"/>
      <c r="F8" s="45"/>
      <c r="G8" s="45"/>
      <c r="H8" s="46"/>
    </row>
    <row r="9" s="43" customFormat="1" spans="2:8">
      <c r="B9" s="47" t="s">
        <v>23</v>
      </c>
      <c r="C9" s="48" t="s">
        <v>24</v>
      </c>
      <c r="D9" s="26">
        <v>2021</v>
      </c>
      <c r="E9" s="27">
        <v>150</v>
      </c>
      <c r="F9" s="49" t="s">
        <v>25</v>
      </c>
      <c r="G9" s="50">
        <v>215</v>
      </c>
      <c r="H9" s="30">
        <f>E9*G9</f>
        <v>32250</v>
      </c>
    </row>
    <row r="10" customFormat="1" spans="1:8">
      <c r="A10" s="2"/>
      <c r="B10" s="47" t="s">
        <v>26</v>
      </c>
      <c r="C10" s="48" t="s">
        <v>27</v>
      </c>
      <c r="D10" s="32"/>
      <c r="E10" s="27">
        <v>50</v>
      </c>
      <c r="F10" s="49" t="s">
        <v>25</v>
      </c>
      <c r="G10" s="50">
        <v>215</v>
      </c>
      <c r="H10" s="30">
        <f>E10*G10</f>
        <v>10750</v>
      </c>
    </row>
    <row r="11" spans="2:8">
      <c r="B11" s="51" t="s">
        <v>28</v>
      </c>
      <c r="C11" s="52"/>
      <c r="D11" s="52"/>
      <c r="E11" s="52"/>
      <c r="F11" s="52"/>
      <c r="G11" s="53"/>
      <c r="H11" s="54">
        <f>SUM(H9:H10)</f>
        <v>43000</v>
      </c>
    </row>
    <row r="12" ht="16.35" spans="2:8">
      <c r="B12" s="33" t="s">
        <v>11</v>
      </c>
      <c r="C12" s="34"/>
      <c r="D12" s="34"/>
      <c r="E12" s="34"/>
      <c r="F12" s="34"/>
      <c r="G12" s="34"/>
      <c r="H12" s="35">
        <f>H11</f>
        <v>43000</v>
      </c>
    </row>
    <row r="16" spans="2:5">
      <c r="B16" s="36"/>
      <c r="C16" s="37"/>
      <c r="D16" s="37"/>
      <c r="E16" s="38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0"/>
      <c r="D20" s="40"/>
      <c r="E20" s="41"/>
    </row>
    <row r="21" spans="2:5">
      <c r="B21" s="39"/>
      <c r="C21" s="42"/>
      <c r="D21" s="42"/>
      <c r="E21" s="41"/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B1" workbookViewId="0">
      <selection activeCell="B1" sqref="B1:C1"/>
    </sheetView>
  </sheetViews>
  <sheetFormatPr defaultColWidth="8.9" defaultRowHeight="15.6" outlineLevelCol="7"/>
  <cols>
    <col min="1" max="1" width="5.1" style="2" customWidth="1"/>
    <col min="2" max="2" width="26.1" customWidth="1"/>
    <col min="3" max="3" width="38.2" style="3" customWidth="1"/>
    <col min="4" max="4" width="16.9" style="3" customWidth="1"/>
    <col min="5" max="5" width="11" customWidth="1"/>
    <col min="6" max="6" width="8.4" customWidth="1"/>
    <col min="7" max="7" width="10.1" style="2" customWidth="1"/>
    <col min="8" max="8" width="14.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7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ht="33.75" customHeight="1" spans="2:8">
      <c r="B8" s="21" t="s">
        <v>29</v>
      </c>
      <c r="C8" s="22"/>
      <c r="D8" s="22"/>
      <c r="E8" s="22"/>
      <c r="F8" s="22"/>
      <c r="G8" s="22"/>
      <c r="H8" s="23"/>
    </row>
    <row r="9" spans="2:8">
      <c r="B9" s="24" t="s">
        <v>30</v>
      </c>
      <c r="C9" s="25" t="s">
        <v>31</v>
      </c>
      <c r="D9" s="26">
        <v>2021</v>
      </c>
      <c r="E9" s="27">
        <v>150</v>
      </c>
      <c r="F9" s="28" t="s">
        <v>32</v>
      </c>
      <c r="G9" s="29">
        <v>10</v>
      </c>
      <c r="H9" s="30">
        <f>E9*G9</f>
        <v>1500</v>
      </c>
    </row>
    <row r="10" spans="2:8">
      <c r="B10" s="24" t="s">
        <v>33</v>
      </c>
      <c r="C10" s="31"/>
      <c r="D10" s="32"/>
      <c r="E10" s="27">
        <v>400</v>
      </c>
      <c r="F10" s="28" t="s">
        <v>32</v>
      </c>
      <c r="G10" s="29">
        <v>7</v>
      </c>
      <c r="H10" s="30">
        <f>E10*G10</f>
        <v>2800</v>
      </c>
    </row>
    <row r="11" ht="16.35" spans="2:8">
      <c r="B11" s="33" t="s">
        <v>11</v>
      </c>
      <c r="C11" s="34"/>
      <c r="D11" s="34"/>
      <c r="E11" s="34"/>
      <c r="F11" s="34"/>
      <c r="G11" s="34"/>
      <c r="H11" s="35">
        <f>SUM(H9:H10)</f>
        <v>4300</v>
      </c>
    </row>
    <row r="15" spans="2:5">
      <c r="B15" s="36"/>
      <c r="C15" s="37"/>
      <c r="D15" s="37"/>
      <c r="E15" s="38"/>
    </row>
    <row r="16" spans="2:5">
      <c r="B16" s="39"/>
      <c r="C16" s="40"/>
      <c r="D16" s="40"/>
      <c r="E16" s="41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2"/>
      <c r="D20" s="42"/>
      <c r="E20" s="41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2023-10-09T05:18:58Z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4DE265054DC144A1A7D4FE3B7A443850_13</vt:lpwstr>
  </property>
</Properties>
</file>