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activeTab="1"/>
  </bookViews>
  <sheets>
    <sheet name="Summary" sheetId="9" r:id="rId1"/>
    <sheet name="Creative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<sst xmlns="http://schemas.openxmlformats.org/spreadsheetml/2006/main" count="63" uniqueCount="34">
  <si>
    <t>结算单</t>
  </si>
  <si>
    <t>Client:</t>
  </si>
  <si>
    <t>AstraZeneca</t>
  </si>
  <si>
    <t xml:space="preserve">Project Name: </t>
  </si>
  <si>
    <t>2022AZ Zok医生教育项目</t>
  </si>
  <si>
    <t>Supplier Contact Information:</t>
  </si>
  <si>
    <t>Keira.liu@ubs-cn.com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</si>
  <si>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</si>
  <si>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</si>
  <si>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</si>
  <si>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</si>
  <si>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</si>
  <si>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</si>
  <si>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</si>
  <si>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</si>
  <si>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</si>
  <si>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</si>
  <si>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</si>
  <si>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</si>
  <si>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</si>
  <si>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</si>
  <si>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</si>
  <si>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DA内页、手册内页或单页排版 (new work)</t>
  </si>
  <si>
    <t>包括设计、排版、完稿，单页尺寸A4</t>
  </si>
  <si>
    <t>页</t>
  </si>
  <si>
    <t>手绘长图文（中等）</t>
  </si>
  <si>
    <t>含单个手绘人物手绘物形象设计+场景设计/多个人物设计</t>
  </si>
  <si>
    <t>屏</t>
  </si>
  <si>
    <t>total</t>
  </si>
  <si>
    <t>项目管理/人员管理 
Service Fee/Staffing Fee</t>
  </si>
  <si>
    <t>Designer</t>
  </si>
  <si>
    <t>适用于年度单项标准报价不涵盖的项目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</si>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</sst>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12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10" borderId="28" applyNumberFormat="0" applyAlignment="0" applyProtection="0">
      <alignment vertical="center"/>
    </xf>
    <xf numFmtId="0" fontId="23" fillId="10" borderId="27" applyNumberFormat="0" applyAlignment="0" applyProtection="0">
      <alignment vertical="center"/>
    </xf>
    <xf numFmtId="0" fontId="24" fillId="11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92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3" fillId="0" borderId="9" xfId="52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37" fontId="5" fillId="0" borderId="10" xfId="1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3" fillId="0" borderId="8" xfId="52" applyNumberFormat="1" applyFont="1" applyFill="1" applyBorder="1" applyAlignment="1">
      <alignment horizontal="center" vertical="center"/>
    </xf>
    <xf numFmtId="176" fontId="2" fillId="4" borderId="14" xfId="49" applyNumberFormat="1" applyFont="1" applyFill="1" applyBorder="1" applyAlignment="1">
      <alignment horizontal="right" vertical="center"/>
    </xf>
    <xf numFmtId="176" fontId="2" fillId="4" borderId="15" xfId="49" applyNumberFormat="1" applyFont="1" applyFill="1" applyBorder="1" applyAlignment="1">
      <alignment horizontal="right" vertical="center"/>
    </xf>
    <xf numFmtId="178" fontId="2" fillId="4" borderId="16" xfId="49" applyNumberFormat="1" applyFont="1" applyFill="1" applyBorder="1" applyAlignment="1">
      <alignment horizontal="right" vertical="center"/>
    </xf>
    <xf numFmtId="176" fontId="6" fillId="0" borderId="0" xfId="51" applyNumberFormat="1" applyFont="1" applyFill="1" applyAlignment="1"/>
    <xf numFmtId="176" fontId="6" fillId="0" borderId="0" xfId="51" applyNumberFormat="1" applyFont="1" applyFill="1" applyAlignment="1">
      <alignment wrapText="1"/>
    </xf>
    <xf numFmtId="0" fontId="6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horizontal="left" vertical="center"/>
    </xf>
    <xf numFmtId="176" fontId="7" fillId="0" borderId="0" xfId="51" applyNumberFormat="1" applyFont="1" applyFill="1" applyAlignment="1">
      <alignment horizontal="left" wrapText="1"/>
    </xf>
    <xf numFmtId="0" fontId="8" fillId="0" borderId="0" xfId="50" applyFont="1" applyFill="1"/>
    <xf numFmtId="0" fontId="8" fillId="0" borderId="0" xfId="50" applyFont="1" applyFill="1" applyAlignment="1"/>
    <xf numFmtId="0" fontId="3" fillId="0" borderId="0" xfId="50" applyFont="1" applyFill="1" applyAlignment="1"/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179" fontId="8" fillId="0" borderId="0" xfId="0" applyNumberFormat="1" applyFont="1" applyAlignment="1">
      <alignment horizontal="center" vertical="center"/>
    </xf>
    <xf numFmtId="0" fontId="8" fillId="0" borderId="0" xfId="0" applyFont="1" applyFill="1">
      <alignment vertical="center"/>
    </xf>
    <xf numFmtId="179" fontId="2" fillId="0" borderId="0" xfId="51" applyNumberFormat="1" applyFont="1" applyAlignment="1">
      <alignment horizontal="center" vertical="center"/>
    </xf>
    <xf numFmtId="0" fontId="3" fillId="0" borderId="0" xfId="0" applyFont="1">
      <alignment vertical="center"/>
    </xf>
    <xf numFmtId="179" fontId="3" fillId="0" borderId="0" xfId="51" applyNumberFormat="1" applyFont="1" applyAlignment="1">
      <alignment horizontal="center"/>
    </xf>
    <xf numFmtId="179" fontId="2" fillId="0" borderId="0" xfId="49" applyNumberFormat="1" applyFont="1" applyFill="1" applyBorder="1" applyAlignment="1">
      <alignment horizontal="center" vertical="center"/>
    </xf>
    <xf numFmtId="0" fontId="3" fillId="0" borderId="0" xfId="50" applyFont="1" applyFill="1"/>
    <xf numFmtId="179" fontId="2" fillId="0" borderId="2" xfId="49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179" fontId="5" fillId="0" borderId="9" xfId="1" applyNumberFormat="1" applyFont="1" applyBorder="1" applyAlignment="1">
      <alignment horizontal="center" vertical="center"/>
    </xf>
    <xf numFmtId="0" fontId="3" fillId="0" borderId="9" xfId="52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2" fillId="0" borderId="17" xfId="51" applyFont="1" applyFill="1" applyBorder="1" applyAlignment="1">
      <alignment horizontal="right" vertical="center" wrapText="1"/>
    </xf>
    <xf numFmtId="0" fontId="2" fillId="0" borderId="18" xfId="51" applyFont="1" applyFill="1" applyBorder="1" applyAlignment="1">
      <alignment horizontal="right" vertical="center" wrapText="1"/>
    </xf>
    <xf numFmtId="179" fontId="2" fillId="0" borderId="18" xfId="51" applyNumberFormat="1" applyFont="1" applyFill="1" applyBorder="1" applyAlignment="1">
      <alignment horizontal="center" vertical="center" wrapText="1"/>
    </xf>
    <xf numFmtId="0" fontId="2" fillId="0" borderId="19" xfId="51" applyFont="1" applyFill="1" applyBorder="1" applyAlignment="1">
      <alignment horizontal="right" vertical="center" wrapText="1"/>
    </xf>
    <xf numFmtId="180" fontId="2" fillId="0" borderId="16" xfId="1" applyNumberFormat="1" applyFont="1" applyFill="1" applyBorder="1" applyAlignment="1">
      <alignment horizontal="right" vertical="center"/>
    </xf>
    <xf numFmtId="176" fontId="2" fillId="4" borderId="20" xfId="49" applyNumberFormat="1" applyFont="1" applyFill="1" applyBorder="1" applyAlignment="1">
      <alignment horizontal="right" vertical="center"/>
    </xf>
    <xf numFmtId="176" fontId="2" fillId="4" borderId="21" xfId="49" applyNumberFormat="1" applyFont="1" applyFill="1" applyBorder="1" applyAlignment="1">
      <alignment horizontal="right" vertical="center"/>
    </xf>
    <xf numFmtId="180" fontId="2" fillId="4" borderId="22" xfId="49" applyNumberFormat="1" applyFont="1" applyFill="1" applyBorder="1" applyAlignment="1">
      <alignment horizontal="right" vertical="center"/>
    </xf>
    <xf numFmtId="179" fontId="6" fillId="0" borderId="0" xfId="51" applyNumberFormat="1" applyFont="1" applyFill="1" applyAlignment="1">
      <alignment horizontal="center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179" fontId="9" fillId="0" borderId="0" xfId="51" applyNumberFormat="1" applyFont="1" applyFill="1" applyAlignment="1">
      <alignment horizontal="center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0" applyFont="1">
      <alignment vertical="center"/>
    </xf>
    <xf numFmtId="0" fontId="6" fillId="0" borderId="0" xfId="49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180" fontId="2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right" vertical="center" wrapText="1"/>
    </xf>
    <xf numFmtId="178" fontId="2" fillId="6" borderId="23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85" zoomScaleNormal="85" workbookViewId="0">
      <selection activeCell="B1" sqref="B1:C1"/>
    </sheetView>
  </sheetViews>
  <sheetFormatPr defaultColWidth="8.83333333333333" defaultRowHeight="15.6" outlineLevelCol="3"/>
  <cols>
    <col min="1" max="1" width="5.08333333333333" style="2" customWidth="1"/>
    <col min="2" max="2" width="39.5833333333333" customWidth="1"/>
    <col min="3" max="3" width="35.0833333333333" style="2" customWidth="1"/>
    <col min="4" max="4" width="19.3333333333333" customWidth="1"/>
  </cols>
  <sheetData>
    <row r="1" ht="37.5" customHeight="1" spans="2:3">
      <c r="B1" s="4" t="s">
        <v>0</v>
      </c>
      <c r="C1" s="4"/>
    </row>
    <row r="2" ht="16.2" spans="2:3">
      <c r="B2" s="6" t="s">
        <v>1</v>
      </c>
      <c r="C2" s="7" t="s">
        <v>2</v>
      </c>
    </row>
    <row r="3" ht="16.2" spans="2:4">
      <c r="B3" s="6" t="s">
        <v>3</v>
      </c>
      <c r="C3" s="7" t="s">
        <v>4</v>
      </c>
      <c r="D3" s="78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79"/>
      <c r="C6" s="79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80" t="s">
        <v>10</v>
      </c>
      <c r="C8" s="22"/>
    </row>
    <row r="9" s="1" customFormat="1" ht="16.2" spans="2:3">
      <c r="B9" s="81" t="s">
        <v>11</v>
      </c>
      <c r="C9" s="82">
        <f>Creative!G13</f>
        <v>44520</v>
      </c>
    </row>
    <row r="10" s="1" customFormat="1" ht="16.2" spans="2:3">
      <c r="B10" s="80" t="s">
        <v>12</v>
      </c>
      <c r="C10" s="22"/>
    </row>
    <row r="11" ht="16.2" spans="2:3">
      <c r="B11" s="81" t="s">
        <v>11</v>
      </c>
      <c r="C11" s="83">
        <f>'Staffing Fee'!H11</f>
        <v>7600</v>
      </c>
    </row>
    <row r="12" ht="16" customHeight="1" spans="2:3">
      <c r="B12" s="84"/>
      <c r="C12" s="85"/>
    </row>
    <row r="13" ht="16.2" spans="2:3">
      <c r="B13" s="86" t="s">
        <v>11</v>
      </c>
      <c r="C13" s="87">
        <f>C9+C11</f>
        <v>52120</v>
      </c>
    </row>
    <row r="14" ht="16.2" spans="2:3">
      <c r="B14" s="86" t="s">
        <v>13</v>
      </c>
      <c r="C14" s="87">
        <f>C13*0.06</f>
        <v>3127.2</v>
      </c>
    </row>
    <row r="15" ht="16.95" spans="2:3">
      <c r="B15" s="33" t="s">
        <v>14</v>
      </c>
      <c r="C15" s="35">
        <f>C13+C14</f>
        <v>55247.2</v>
      </c>
    </row>
    <row r="16" spans="2:3">
      <c r="B16" s="88"/>
      <c r="C16" s="89"/>
    </row>
    <row r="17" spans="2:3">
      <c r="B17" s="90" t="s">
        <v>15</v>
      </c>
      <c r="C17" s="91">
        <f>C11/C13</f>
        <v>0.145817344589409</v>
      </c>
    </row>
    <row r="19" spans="2:2">
      <c r="B19" s="36"/>
    </row>
    <row r="20" spans="2:2">
      <c r="B20" s="39"/>
    </row>
    <row r="21" spans="2:2">
      <c r="B21" s="39"/>
    </row>
    <row r="22" spans="2:2">
      <c r="B22" s="39"/>
    </row>
    <row r="23" spans="2:2">
      <c r="B23" s="39"/>
    </row>
    <row r="24" spans="2:2">
      <c r="B24" s="39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76" zoomScaleNormal="76" zoomScaleSheetLayoutView="90" workbookViewId="0">
      <selection activeCell="C21" sqref="C21"/>
    </sheetView>
  </sheetViews>
  <sheetFormatPr defaultColWidth="8.83333333333333" defaultRowHeight="17.4" outlineLevelCol="7"/>
  <cols>
    <col min="1" max="1" width="41.3333333333333" style="46" customWidth="1"/>
    <col min="2" max="2" width="52.25" style="47" customWidth="1"/>
    <col min="3" max="3" width="17.5833333333333" style="47" customWidth="1"/>
    <col min="4" max="4" width="11" style="48" customWidth="1"/>
    <col min="5" max="5" width="8.33333333333333" style="46" customWidth="1"/>
    <col min="6" max="6" width="10.0833333333333" style="49" customWidth="1"/>
    <col min="7" max="7" width="14.8333333333333" style="49" customWidth="1"/>
    <col min="8" max="8" width="13.5833333333333" style="46" customWidth="1"/>
    <col min="9" max="16384" width="8.83333333333333" style="46"/>
  </cols>
  <sheetData>
    <row r="1" ht="37.5" customHeight="1" spans="1:8">
      <c r="A1" s="4" t="s">
        <v>0</v>
      </c>
      <c r="B1" s="4"/>
      <c r="C1" s="5"/>
      <c r="D1" s="50"/>
      <c r="E1" s="5"/>
      <c r="F1" s="5"/>
      <c r="G1" s="5"/>
      <c r="H1" s="51"/>
    </row>
    <row r="2" ht="16.2" spans="1:8">
      <c r="A2" s="6" t="s">
        <v>1</v>
      </c>
      <c r="B2" s="7" t="s">
        <v>2</v>
      </c>
      <c r="C2" s="8"/>
      <c r="D2" s="52"/>
      <c r="E2" s="9"/>
      <c r="F2" s="10"/>
      <c r="G2" s="10"/>
      <c r="H2" s="51"/>
    </row>
    <row r="3" ht="16.2" spans="1:8">
      <c r="A3" s="6" t="s">
        <v>3</v>
      </c>
      <c r="B3" s="7" t="s">
        <v>4</v>
      </c>
      <c r="C3" s="11"/>
      <c r="D3" s="52"/>
      <c r="E3" s="9"/>
      <c r="F3" s="10"/>
      <c r="G3" s="10"/>
      <c r="H3" s="51"/>
    </row>
    <row r="4" s="43" customFormat="1" ht="16.5" customHeight="1" spans="1:8">
      <c r="A4" s="12" t="s">
        <v>5</v>
      </c>
      <c r="B4" s="13" t="s">
        <v>6</v>
      </c>
      <c r="C4" s="12"/>
      <c r="D4" s="53"/>
      <c r="E4" s="12"/>
      <c r="F4" s="12"/>
      <c r="G4" s="12"/>
      <c r="H4" s="54"/>
    </row>
    <row r="5" s="43" customFormat="1" ht="16.5" customHeight="1" spans="1:8">
      <c r="A5" s="12" t="s">
        <v>7</v>
      </c>
      <c r="B5" s="14"/>
      <c r="C5" s="12"/>
      <c r="D5" s="53"/>
      <c r="E5" s="12"/>
      <c r="F5" s="12"/>
      <c r="G5" s="12"/>
      <c r="H5" s="54"/>
    </row>
    <row r="6" s="43" customFormat="1" ht="16.5" customHeight="1" spans="1:8">
      <c r="A6" s="15"/>
      <c r="B6" s="15"/>
      <c r="C6" s="15"/>
      <c r="D6" s="53"/>
      <c r="E6" s="15"/>
      <c r="F6" s="15"/>
      <c r="G6" s="15"/>
      <c r="H6" s="54"/>
    </row>
    <row r="7" s="43" customFormat="1" ht="30.75" customHeight="1" spans="1:8">
      <c r="A7" s="16" t="s">
        <v>8</v>
      </c>
      <c r="B7" s="17" t="s">
        <v>16</v>
      </c>
      <c r="C7" s="17" t="s">
        <v>17</v>
      </c>
      <c r="D7" s="55" t="s">
        <v>18</v>
      </c>
      <c r="E7" s="18" t="s">
        <v>19</v>
      </c>
      <c r="F7" s="18" t="s">
        <v>20</v>
      </c>
      <c r="G7" s="19" t="s">
        <v>21</v>
      </c>
      <c r="H7" s="54"/>
    </row>
    <row r="8" s="44" customFormat="1" spans="1:8">
      <c r="A8" s="56"/>
      <c r="B8" s="57"/>
      <c r="C8" s="57"/>
      <c r="D8" s="57"/>
      <c r="E8" s="57"/>
      <c r="F8" s="57"/>
      <c r="G8" s="58"/>
      <c r="H8" s="45"/>
    </row>
    <row r="9" s="45" customFormat="1" ht="16" customHeight="1" spans="1:7">
      <c r="A9" s="59" t="s">
        <v>22</v>
      </c>
      <c r="B9" s="60" t="s">
        <v>23</v>
      </c>
      <c r="C9" s="61">
        <v>2021</v>
      </c>
      <c r="D9" s="62">
        <v>630</v>
      </c>
      <c r="E9" s="61" t="s">
        <v>24</v>
      </c>
      <c r="F9" s="63">
        <v>4</v>
      </c>
      <c r="G9" s="28">
        <f>SUM(D9*F9)</f>
        <v>2520</v>
      </c>
    </row>
    <row r="10" s="44" customFormat="1" spans="1:8">
      <c r="A10" s="56"/>
      <c r="B10" s="57"/>
      <c r="C10" s="57"/>
      <c r="D10" s="57"/>
      <c r="E10" s="57"/>
      <c r="F10" s="57"/>
      <c r="G10" s="58"/>
      <c r="H10" s="45"/>
    </row>
    <row r="11" s="45" customFormat="1" ht="16" customHeight="1" spans="1:7">
      <c r="A11" s="64" t="s">
        <v>25</v>
      </c>
      <c r="B11" s="60" t="s">
        <v>26</v>
      </c>
      <c r="C11" s="61">
        <v>2021</v>
      </c>
      <c r="D11" s="62">
        <v>2000</v>
      </c>
      <c r="E11" s="61" t="s">
        <v>27</v>
      </c>
      <c r="F11" s="63">
        <v>21</v>
      </c>
      <c r="G11" s="28">
        <f>SUM(D11*F11)</f>
        <v>42000</v>
      </c>
    </row>
    <row r="12" ht="16.95" spans="1:7">
      <c r="A12" s="65" t="s">
        <v>28</v>
      </c>
      <c r="B12" s="66"/>
      <c r="C12" s="66"/>
      <c r="D12" s="67"/>
      <c r="E12" s="66"/>
      <c r="F12" s="68"/>
      <c r="G12" s="69">
        <f>G11+G9</f>
        <v>44520</v>
      </c>
    </row>
    <row r="13" ht="16.95" spans="1:7">
      <c r="A13" s="70" t="s">
        <v>11</v>
      </c>
      <c r="B13" s="71"/>
      <c r="C13" s="71"/>
      <c r="D13" s="71"/>
      <c r="E13" s="71"/>
      <c r="F13" s="71"/>
      <c r="G13" s="72">
        <f>G12</f>
        <v>44520</v>
      </c>
    </row>
    <row r="17" spans="1:4">
      <c r="A17" s="36"/>
      <c r="B17" s="37"/>
      <c r="C17" s="37"/>
      <c r="D17" s="73"/>
    </row>
    <row r="18" spans="1:4">
      <c r="A18" s="74"/>
      <c r="B18" s="75"/>
      <c r="C18" s="75"/>
      <c r="D18" s="76"/>
    </row>
    <row r="19" spans="1:4">
      <c r="A19" s="74"/>
      <c r="B19" s="75"/>
      <c r="C19" s="75"/>
      <c r="D19" s="76"/>
    </row>
    <row r="20" spans="1:4">
      <c r="A20" s="74"/>
      <c r="B20" s="75"/>
      <c r="C20" s="75"/>
      <c r="D20" s="76"/>
    </row>
    <row r="21" spans="1:4">
      <c r="A21" s="74"/>
      <c r="B21" s="75"/>
      <c r="C21" s="75"/>
      <c r="D21" s="76"/>
    </row>
    <row r="22" spans="1:4">
      <c r="A22" s="74"/>
      <c r="B22" s="77"/>
      <c r="C22" s="77"/>
      <c r="D22" s="76"/>
    </row>
  </sheetData>
  <mergeCells count="5">
    <mergeCell ref="A1:B1"/>
    <mergeCell ref="A8:G8"/>
    <mergeCell ref="A10:G10"/>
    <mergeCell ref="A12:F12"/>
    <mergeCell ref="A13:F13"/>
  </mergeCells>
  <hyperlinks>
    <hyperlink ref="B4" r:id="rId1" display="Keira.liu@ubs-cn.com" tooltip="mailto:Keira.liu@ubs-cn.com"/>
  </hyperlinks>
  <pageMargins left="0.75" right="0.75" top="1" bottom="1" header="0.3" footer="0.3"/>
  <pageSetup paperSize="9" scale="5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70" zoomScaleNormal="70" workbookViewId="0">
      <selection activeCell="C20" sqref="C20"/>
    </sheetView>
  </sheetViews>
  <sheetFormatPr defaultColWidth="8.83333333333333" defaultRowHeight="15.6" outlineLevelCol="7"/>
  <cols>
    <col min="1" max="1" width="5.08333333333333" style="2" customWidth="1"/>
    <col min="2" max="2" width="26.0833333333333" customWidth="1"/>
    <col min="3" max="3" width="40.0833333333333" style="3" customWidth="1"/>
    <col min="4" max="4" width="16.8333333333333" style="3" customWidth="1"/>
    <col min="5" max="5" width="11" customWidth="1"/>
    <col min="6" max="6" width="8.33333333333333" customWidth="1"/>
    <col min="7" max="7" width="10.0833333333333" style="2" customWidth="1"/>
    <col min="8" max="8" width="14.833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2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2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29</v>
      </c>
      <c r="C8" s="21"/>
      <c r="D8" s="21"/>
      <c r="E8" s="21"/>
      <c r="F8" s="21"/>
      <c r="G8" s="21"/>
      <c r="H8" s="22"/>
    </row>
    <row r="9" spans="2:8">
      <c r="B9" s="23" t="s">
        <v>30</v>
      </c>
      <c r="C9" s="24" t="s">
        <v>31</v>
      </c>
      <c r="D9" s="25">
        <v>2021</v>
      </c>
      <c r="E9" s="26">
        <v>150</v>
      </c>
      <c r="F9" s="27" t="s">
        <v>32</v>
      </c>
      <c r="G9" s="26">
        <v>24</v>
      </c>
      <c r="H9" s="28">
        <f>SUM(E9*G9)</f>
        <v>3600</v>
      </c>
    </row>
    <row r="10" spans="2:8">
      <c r="B10" s="29" t="s">
        <v>33</v>
      </c>
      <c r="C10" s="30"/>
      <c r="D10" s="31"/>
      <c r="E10" s="32">
        <v>400</v>
      </c>
      <c r="F10" s="27" t="s">
        <v>32</v>
      </c>
      <c r="G10" s="32">
        <v>10</v>
      </c>
      <c r="H10" s="28">
        <f>G10*E10</f>
        <v>4000</v>
      </c>
    </row>
    <row r="11" ht="16.95" spans="2:8">
      <c r="B11" s="33" t="s">
        <v>11</v>
      </c>
      <c r="C11" s="34"/>
      <c r="D11" s="34"/>
      <c r="E11" s="34"/>
      <c r="F11" s="34"/>
      <c r="G11" s="34"/>
      <c r="H11" s="35">
        <f>SUM(H9:H10)</f>
        <v>7600</v>
      </c>
    </row>
    <row r="15" spans="2:5">
      <c r="B15" s="36"/>
      <c r="C15" s="37"/>
      <c r="D15" s="37"/>
      <c r="E15" s="38"/>
    </row>
    <row r="16" spans="2:5">
      <c r="B16" s="39"/>
      <c r="C16" s="40"/>
      <c r="D16" s="40"/>
      <c r="E16" s="41"/>
    </row>
    <row r="17" spans="2:5">
      <c r="B17" s="39"/>
      <c r="C17" s="40"/>
      <c r="D17" s="40"/>
      <c r="E17" s="41"/>
    </row>
    <row r="18" spans="2:5">
      <c r="B18" s="39"/>
      <c r="C18" s="40"/>
      <c r="D18" s="40"/>
      <c r="E18" s="41"/>
    </row>
    <row r="19" spans="2:5">
      <c r="B19" s="39"/>
      <c r="C19" s="40"/>
      <c r="D19" s="40"/>
      <c r="E19" s="41"/>
    </row>
    <row r="20" spans="2:5">
      <c r="B20" s="39"/>
      <c r="C20" s="42"/>
      <c r="D20" s="42"/>
      <c r="E20" s="41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2024-05-30T02:26:45Z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0EC1E36F473F42779F9BD8D8925E0098_13</vt:lpwstr>
  </property>
</Properties>
</file>